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5480" windowHeight="8190" tabRatio="982" activeTab="2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a 6" sheetId="6" r:id="rId6"/>
    <sheet name="Strona 7" sheetId="7" r:id="rId7"/>
    <sheet name="Strona 8" sheetId="8" r:id="rId8"/>
  </sheets>
  <definedNames>
    <definedName name="_xlnm.Print_Area" localSheetId="0">'Strona 1'!$B$2:$AA$58</definedName>
    <definedName name="_xlnm.Print_Area" localSheetId="1">'Strona 2'!$B$2:$F$63</definedName>
    <definedName name="_xlnm.Print_Area" localSheetId="2">'Strona 3'!$B$2:$U$62</definedName>
    <definedName name="_xlnm.Print_Area" localSheetId="3">'Strona 4'!$B$2:$E$53</definedName>
    <definedName name="_xlnm.Print_Area" localSheetId="4">'Strona 5'!$B$2:$J$63</definedName>
    <definedName name="_xlnm.Print_Area" localSheetId="5">'Strona 6'!$B$2:$H$60</definedName>
    <definedName name="_xlnm.Print_Area" localSheetId="6">'Strona 7'!$B$2:$H$62</definedName>
    <definedName name="_xlnm.Print_Area" localSheetId="7">'Strona 8'!$B$3:$I$63</definedName>
  </definedNames>
  <calcPr fullCalcOnLoad="1"/>
</workbook>
</file>

<file path=xl/sharedStrings.xml><?xml version="1.0" encoding="utf-8"?>
<sst xmlns="http://schemas.openxmlformats.org/spreadsheetml/2006/main" count="419" uniqueCount="301">
  <si>
    <r>
      <t xml:space="preserve">Wypełnia US </t>
    </r>
    <r>
      <rPr>
        <sz val="8"/>
        <rFont val="Arial"/>
        <family val="2"/>
      </rPr>
      <t xml:space="preserve">Oddział terenowy </t>
    </r>
  </si>
  <si>
    <t xml:space="preserve"> Nr formularza</t>
  </si>
  <si>
    <t>strona 1</t>
  </si>
  <si>
    <r>
      <t xml:space="preserve"> GŁÓWNY URZĄD STATYSTYCZNY, </t>
    </r>
    <r>
      <rPr>
        <sz val="10"/>
        <rFont val="Arial"/>
        <family val="2"/>
      </rPr>
      <t xml:space="preserve">al. Niepodległości 208, 00-925 Warszawa </t>
    </r>
    <r>
      <rPr>
        <b/>
        <i/>
        <sz val="10"/>
        <rFont val="Arial"/>
        <family val="2"/>
      </rPr>
      <t>www.stat.gov.pl</t>
    </r>
  </si>
  <si>
    <t xml:space="preserve"> Nazwa i adres jednostki sprawozdawczej</t>
  </si>
  <si>
    <t>F-01/I-01</t>
  </si>
  <si>
    <t xml:space="preserve"> Starostwo Powiatowe</t>
  </si>
  <si>
    <t>Sprawozdanie o przychodach,</t>
  </si>
  <si>
    <t>w Wodzisławiu Śl.</t>
  </si>
  <si>
    <t>kosztach i wyniku finansowym</t>
  </si>
  <si>
    <t>oraz o nakładach na środki trwałe</t>
  </si>
  <si>
    <t>za okres od początku roku</t>
  </si>
  <si>
    <t xml:space="preserve"> do końca</t>
  </si>
  <si>
    <t xml:space="preserve"> Przekazać/wysłać w terminie do 20 dnia  każego miesiąca</t>
  </si>
  <si>
    <t>Obowiązek przekazywania danych statystycznych wynika z art. 31 ustawy z dnia 29 czerwca 1995 r. o statystyce publicznej
(Dz.U. Nr 88 poz.439 z późn. zm. oraz rozporządzenia Rady Ministrów z dnia 5 września 2006 r. w sprawie programu badań
statystycznych statystyki publicznej na rok 2007 (Dz.U. Nr 170, poz.1219)</t>
  </si>
  <si>
    <t>e-mail sekretariatu dyrektora/prezesa firmy - WYPEŁNIAĆ WIELKIMI LITERAMI</t>
  </si>
  <si>
    <r>
      <t xml:space="preserve"> Numer identyfikacyjny - </t>
    </r>
    <r>
      <rPr>
        <b/>
        <sz val="8"/>
        <rFont val="Arial"/>
        <family val="2"/>
      </rPr>
      <t>REGON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(wpisywać od pierwszej kratki z lewej strony)</t>
    </r>
  </si>
  <si>
    <t>0</t>
  </si>
  <si>
    <t>3</t>
  </si>
  <si>
    <t>1</t>
  </si>
  <si>
    <t>2</t>
  </si>
  <si>
    <t>4</t>
  </si>
  <si>
    <t>5</t>
  </si>
  <si>
    <t xml:space="preserve"> 1. Symbol rodzaju podstawowej działalności wg PKD  </t>
  </si>
  <si>
    <t>8</t>
  </si>
  <si>
    <t>z</t>
  </si>
  <si>
    <t xml:space="preserve"> 2. Jednostki, których rok obrotowy nie pokrywa się z rokiem kalendarzowym, sporządzają sprawozdanie za rok kalendarzowy.</t>
  </si>
  <si>
    <t xml:space="preserve"> Proszę podawać dane według stanu na koniec każdego kwartału w ramach roku kalendarzowego.</t>
  </si>
  <si>
    <t xml:space="preserve"> 3. Podmioty posiadające oddziały (zakłady) poza terytorium Rzeczypospolitej Polskiej przekazują sprawozdanie łącznie</t>
  </si>
  <si>
    <t xml:space="preserve"> z danymi z tych oddziałów (zakładów).</t>
  </si>
  <si>
    <t xml:space="preserve"> 4. Jednostki kończące lub zawieszające działalność składają sprawozdanie z danymi na dzień zakończenia działalności.</t>
  </si>
  <si>
    <t xml:space="preserve"> 5. Czy kapitał zagraniczny posiada udziały w kapitale zakładowym jednostki?</t>
  </si>
  <si>
    <r>
      <t>1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tak</t>
    </r>
  </si>
  <si>
    <r>
      <t xml:space="preserve">2 </t>
    </r>
    <r>
      <rPr>
        <sz val="10"/>
        <rFont val="Arial"/>
        <family val="2"/>
      </rPr>
      <t>nie</t>
    </r>
  </si>
  <si>
    <r>
      <t xml:space="preserve"> </t>
    </r>
    <r>
      <rPr>
        <i/>
        <sz val="9"/>
        <rFont val="Arial"/>
        <family val="2"/>
      </rPr>
      <t>(proszę zaznaczyć właściwą odpowiedź)</t>
    </r>
  </si>
  <si>
    <t xml:space="preserve"> 6. Czy jednostka sporządza sprawozdanie finansowe zgodnie 
     z Międzynarodowymi Standardami Rachunkowości?</t>
  </si>
  <si>
    <r>
      <t xml:space="preserve">1 </t>
    </r>
    <r>
      <rPr>
        <sz val="10"/>
        <rFont val="Arial"/>
        <family val="2"/>
      </rPr>
      <t>tak</t>
    </r>
  </si>
  <si>
    <r>
      <t xml:space="preserve"> </t>
    </r>
    <r>
      <rPr>
        <i/>
        <sz val="9"/>
        <rFont val="Arial"/>
        <family val="2"/>
      </rPr>
      <t>(proszę zaznaczyć właściwą odpowiedź) - patrz objaśnienia do F01/I01</t>
    </r>
  </si>
  <si>
    <t xml:space="preserve"> Ze względu na przystosowanie formularza do odczytu optycznego, GUS prosi sporządzających sprawozdanie o</t>
  </si>
  <si>
    <t xml:space="preserve"> przestrzeganie następujących zasad jego wypełniania: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</si>
  <si>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wypełnić starannie i czytelnie tylko długopisem koloru czarnego,</t>
    </r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</si>
  <si>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 jedną kratkę wpisywać tylko jedną cyfrę, która w całości musi znaleźć się w obębie białego pola tej kratki, nie</t>
    </r>
  </si>
  <si>
    <t xml:space="preserve"> stosować żadnych skreśleń, a w przypadku pomyłki, dokładnie usunąć błędny zapis korektorem i wpisać w tym </t>
  </si>
  <si>
    <t xml:space="preserve"> miejscu zapis poprawny,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</si>
  <si>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wszystkie liczby należy wpisywać cyframi arabskimi z dokładnością do tysiąca zł (bez znaku po przecinku),</t>
    </r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</si>
  <si>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wpisywać liczby począwszy od pierwszej kratki z lewej strony, pozostawiać puste, niewypełnione kratki w sytuacji,</t>
    </r>
  </si>
  <si>
    <t xml:space="preserve"> gdy na wpisanie liczby potrzeba mniej kratek niż przewidziano do wypełnienia,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</si>
  <si>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pozostawiać wszystkie puste kratki, w przypadku braku informacji liczbowej (jeżeli zjawisko nie występuje), nie</t>
    </r>
  </si>
  <si>
    <t xml:space="preserve"> należy wpisywać zer lub kresek,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</si>
  <si>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nie dokonywać dodatkowych zapisów na marginesach, a szczególnie w rogach formularza, dbać aby formularz</t>
    </r>
  </si>
  <si>
    <t xml:space="preserve"> w czasie wypełniania nie uległ zabrudzeniom i uszkodzeniom, przesyłać do urzędów statystycznych orginały</t>
  </si>
  <si>
    <t xml:space="preserve"> sprawozdań a nie kopie,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</si>
  <si>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dane z formularza będą rejestrowane przez urządzenia automatycznego odczytu optycznego (OCR), które wymaga-</t>
    </r>
  </si>
  <si>
    <t xml:space="preserve"> ją odpowiedniej staranności i precyzji w wypełnianiu pól formularza.</t>
  </si>
  <si>
    <t>Michalina Rogala</t>
  </si>
  <si>
    <t>(imię, nazwisko i telefon osoby,
sporządzającej sprawozdanie)</t>
  </si>
  <si>
    <t>(miejscowość, data)</t>
  </si>
  <si>
    <t>(pieczątka imienna i podpis osoby
działającej w imieniu sprawozdawcy)</t>
  </si>
  <si>
    <t xml:space="preserve"> Część I.  PRZYCHODY, KOSZTY I WYNIK FINANSOWY (w  zł)</t>
  </si>
  <si>
    <t>strona 2</t>
  </si>
  <si>
    <r>
      <t xml:space="preserve"> </t>
    </r>
    <r>
      <rPr>
        <b/>
        <sz val="9"/>
        <rFont val="Arial"/>
        <family val="2"/>
      </rPr>
      <t>Dział 1. Rachunek zysków i strat</t>
    </r>
  </si>
  <si>
    <t>Wyszczególnienie</t>
  </si>
  <si>
    <t>Kwota w zł</t>
  </si>
  <si>
    <r>
      <t xml:space="preserve"> A. Przychody netto ze sprzedaży i zrównanie z nimi </t>
    </r>
    <r>
      <rPr>
        <sz val="9"/>
        <rFont val="Arial"/>
        <family val="2"/>
      </rPr>
      <t>(w. 02+04+05+06)</t>
    </r>
  </si>
  <si>
    <t>01</t>
  </si>
  <si>
    <t>z tego</t>
  </si>
  <si>
    <t xml:space="preserve"> przychody netto ze sprzedaży produktów</t>
  </si>
  <si>
    <t>02</t>
  </si>
  <si>
    <t xml:space="preserve"> w tym sprzedaż na eksport</t>
  </si>
  <si>
    <t>03</t>
  </si>
  <si>
    <t xml:space="preserve"> zmiana stanu produktów (zwiększenie - wartość dodatnia,
 zmniejszenie - wartość ujemna) (+,-)</t>
  </si>
  <si>
    <t>04</t>
  </si>
  <si>
    <t xml:space="preserve"> koszt wytworzenia produktów na własne potrzeby</t>
  </si>
  <si>
    <t>05</t>
  </si>
  <si>
    <t xml:space="preserve"> przychody netto ze sprzedaży towarów i materiałów</t>
  </si>
  <si>
    <t>06</t>
  </si>
  <si>
    <t>w tym sprzedaż na eksport</t>
  </si>
  <si>
    <t>07</t>
  </si>
  <si>
    <r>
      <t xml:space="preserve"> B. Koszty działalności operacyjnej </t>
    </r>
    <r>
      <rPr>
        <sz val="9"/>
        <rFont val="Arial"/>
        <family val="2"/>
      </rPr>
      <t>(w. 09+10+12+14+16+18+21+23)</t>
    </r>
  </si>
  <si>
    <t>08</t>
  </si>
  <si>
    <t xml:space="preserve"> amortyzacja</t>
  </si>
  <si>
    <t>09</t>
  </si>
  <si>
    <t xml:space="preserve"> zużycie materiałów i energii</t>
  </si>
  <si>
    <t>10</t>
  </si>
  <si>
    <t xml:space="preserve"> w tym energii</t>
  </si>
  <si>
    <t>11</t>
  </si>
  <si>
    <t xml:space="preserve"> usługi obce</t>
  </si>
  <si>
    <t>12</t>
  </si>
  <si>
    <t xml:space="preserve"> w tym zakupione w celu odsprzedaży (podwykonawstwo)</t>
  </si>
  <si>
    <t>13</t>
  </si>
  <si>
    <t xml:space="preserve"> podatki i opłaty</t>
  </si>
  <si>
    <t>14</t>
  </si>
  <si>
    <t xml:space="preserve"> w tym podatek akcyzowy</t>
  </si>
  <si>
    <t>15</t>
  </si>
  <si>
    <t xml:space="preserve"> wynagrodzenia</t>
  </si>
  <si>
    <t>16</t>
  </si>
  <si>
    <t xml:space="preserve"> w tym ze stosunku pracy</t>
  </si>
  <si>
    <t>17</t>
  </si>
  <si>
    <t xml:space="preserve"> ubezpieczenia społeczne i inne świadczenia</t>
  </si>
  <si>
    <t>18</t>
  </si>
  <si>
    <t xml:space="preserve">w tym  </t>
  </si>
  <si>
    <t xml:space="preserve"> składki z tytułu ubezpieczeń społecznych</t>
  </si>
  <si>
    <t xml:space="preserve"> wydatki z tytułu szkolenia pracowników</t>
  </si>
  <si>
    <t>20</t>
  </si>
  <si>
    <t xml:space="preserve"> pozostałe koszty rodzajowe</t>
  </si>
  <si>
    <t>21</t>
  </si>
  <si>
    <t>w tym podróże służbowe</t>
  </si>
  <si>
    <t>22</t>
  </si>
  <si>
    <t xml:space="preserve"> wartość sprzedanych towarów i materiałów</t>
  </si>
  <si>
    <t>23</t>
  </si>
  <si>
    <t>© www.signform.pl Sp. z o.o., e-mail: biuro@signform.pl, tel. (0-22) 337-11-51, fax: (0-22) 337-11-52</t>
  </si>
  <si>
    <r>
      <t xml:space="preserve"> Wpełnia US   </t>
    </r>
    <r>
      <rPr>
        <sz val="8"/>
        <rFont val="Arial"/>
        <family val="2"/>
      </rPr>
      <t>Oddział terenowy</t>
    </r>
  </si>
  <si>
    <t>strona 3</t>
  </si>
  <si>
    <r>
      <t xml:space="preserve">Numer identyfikacyjny - </t>
    </r>
    <r>
      <rPr>
        <b/>
        <sz val="8"/>
        <rFont val="Arial"/>
        <family val="2"/>
      </rPr>
      <t>REGON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(wpisywać od pierwszej kratki z lewej strony)</t>
    </r>
  </si>
  <si>
    <t xml:space="preserve"> Dział 1. Rachunek zysków i strat (cd.)</t>
  </si>
  <si>
    <r>
      <t xml:space="preserve"> C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ze sprzedaży </t>
    </r>
    <r>
      <rPr>
        <sz val="9"/>
        <rFont val="Arial"/>
        <family val="2"/>
      </rPr>
      <t>(w. 01-08)&gt;0</t>
    </r>
  </si>
  <si>
    <r>
      <t xml:space="preserve"> C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ze sprzedaży </t>
    </r>
    <r>
      <rPr>
        <sz val="9"/>
        <rFont val="Arial"/>
        <family val="2"/>
      </rPr>
      <t>(w. 01-08)&lt;0</t>
    </r>
  </si>
  <si>
    <r>
      <t xml:space="preserve"> D. Pozostałe przychody operacyjne </t>
    </r>
    <r>
      <rPr>
        <sz val="9"/>
        <rFont val="Arial"/>
        <family val="2"/>
      </rPr>
      <t>(w.27+28+29)</t>
    </r>
  </si>
  <si>
    <t xml:space="preserve"> zysk ze zbycia niefinansowych aktywów trwałych</t>
  </si>
  <si>
    <t xml:space="preserve"> dotacje</t>
  </si>
  <si>
    <t xml:space="preserve"> inne przychody operacyjne</t>
  </si>
  <si>
    <t>w tym rozwiązane rezerwy</t>
  </si>
  <si>
    <r>
      <t xml:space="preserve"> E. Pozostałe koszty operacyjne </t>
    </r>
    <r>
      <rPr>
        <sz val="9"/>
        <rFont val="Arial"/>
        <family val="2"/>
      </rPr>
      <t>(w. 32+33+34)</t>
    </r>
  </si>
  <si>
    <t xml:space="preserve"> strata ze zbycia niefinansowanych aktywów trwałych</t>
  </si>
  <si>
    <t xml:space="preserve"> aktualizacja wartości aktywów niefinansowych</t>
  </si>
  <si>
    <t xml:space="preserve"> inne koszty operacyjne</t>
  </si>
  <si>
    <t xml:space="preserve"> w tym</t>
  </si>
  <si>
    <t xml:space="preserve"> rezerwy na przyszłe zobowiązania</t>
  </si>
  <si>
    <t xml:space="preserve"> odpisane wierzytelności (w wyniku postępowań upadłościowych, 
 układowych i naprawczych)</t>
  </si>
  <si>
    <r>
      <t xml:space="preserve"> F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na działalności operacyjnej </t>
    </r>
    <r>
      <rPr>
        <sz val="9"/>
        <rFont val="Arial"/>
        <family val="2"/>
      </rPr>
      <t>(w. 01-08+26-31)&gt;0</t>
    </r>
  </si>
  <si>
    <r>
      <t xml:space="preserve"> F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na działalności operacyjnej </t>
    </r>
    <r>
      <rPr>
        <sz val="9"/>
        <rFont val="Arial"/>
        <family val="2"/>
      </rPr>
      <t>(w. 01-08+26-31)&lt;0</t>
    </r>
  </si>
  <si>
    <r>
      <t xml:space="preserve"> G. Przychody finansowe </t>
    </r>
    <r>
      <rPr>
        <sz val="9"/>
        <rFont val="Arial"/>
        <family val="2"/>
      </rPr>
      <t>(w. 40+41+43+44+45)</t>
    </r>
  </si>
  <si>
    <t xml:space="preserve"> dywidendy i udziały w zysku</t>
  </si>
  <si>
    <t xml:space="preserve"> odsetki</t>
  </si>
  <si>
    <t>w tym od udzielonych pożyczek i lokat terminowych</t>
  </si>
  <si>
    <t xml:space="preserve"> zysk ze zbycia inwestycji</t>
  </si>
  <si>
    <t xml:space="preserve"> aktualizacja wartości inwestycji</t>
  </si>
  <si>
    <t xml:space="preserve"> inne</t>
  </si>
  <si>
    <t>w tym nadwyżka dodatnich różnic kursowych nad ujemnymi</t>
  </si>
  <si>
    <r>
      <t xml:space="preserve"> </t>
    </r>
    <r>
      <rPr>
        <b/>
        <sz val="9"/>
        <rFont val="Arial"/>
        <family val="2"/>
      </rPr>
      <t>Dział 1. Rachunek zysków i strat (dok.)</t>
    </r>
  </si>
  <si>
    <t>strona 4</t>
  </si>
  <si>
    <r>
      <t xml:space="preserve"> H. Koszty finansowe </t>
    </r>
    <r>
      <rPr>
        <sz val="9"/>
        <rFont val="Arial"/>
        <family val="2"/>
      </rPr>
      <t>(w. 48+50+51+52)</t>
    </r>
  </si>
  <si>
    <t>47</t>
  </si>
  <si>
    <t>48</t>
  </si>
  <si>
    <t>w tym odsetki od kredytów i pożyczek</t>
  </si>
  <si>
    <t>49</t>
  </si>
  <si>
    <t xml:space="preserve"> strata ze zbycia inwestycji</t>
  </si>
  <si>
    <t>50</t>
  </si>
  <si>
    <t>51</t>
  </si>
  <si>
    <t>52</t>
  </si>
  <si>
    <t>w tym nadwyżka ujemnych różnic kursowych nad dodatnimi</t>
  </si>
  <si>
    <t>53</t>
  </si>
  <si>
    <r>
      <t xml:space="preserve"> I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z działalności gospodarczej </t>
    </r>
    <r>
      <rPr>
        <sz val="9"/>
        <rFont val="Arial"/>
        <family val="2"/>
      </rPr>
      <t>(w. 01-08+26-31+39-47)&gt;0</t>
    </r>
  </si>
  <si>
    <t>54</t>
  </si>
  <si>
    <r>
      <t xml:space="preserve"> I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z działalności gospodarczej </t>
    </r>
    <r>
      <rPr>
        <sz val="9"/>
        <rFont val="Arial"/>
        <family val="2"/>
      </rPr>
      <t>(w. 01-08+26-31+39-47)&lt;0</t>
    </r>
  </si>
  <si>
    <t>55</t>
  </si>
  <si>
    <r>
      <t xml:space="preserve"> J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. Zyski nadzwyczajne</t>
    </r>
  </si>
  <si>
    <t>56</t>
  </si>
  <si>
    <r>
      <t xml:space="preserve"> J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. Straty nadzwyczajne</t>
    </r>
  </si>
  <si>
    <t>57</t>
  </si>
  <si>
    <r>
      <t xml:space="preserve"> K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brutto </t>
    </r>
    <r>
      <rPr>
        <sz val="9"/>
        <rFont val="Arial"/>
        <family val="2"/>
      </rPr>
      <t>(w. 01-08+26-31+39-47+56-57)&gt;0</t>
    </r>
  </si>
  <si>
    <t>58</t>
  </si>
  <si>
    <r>
      <t xml:space="preserve"> 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brutto </t>
    </r>
    <r>
      <rPr>
        <sz val="9"/>
        <rFont val="Arial"/>
        <family val="2"/>
      </rPr>
      <t>(w. 01-08+26-31+39-47+56-57)&lt;0</t>
    </r>
  </si>
  <si>
    <t>59</t>
  </si>
  <si>
    <t xml:space="preserve"> L. Podatek dochodowy</t>
  </si>
  <si>
    <t>60</t>
  </si>
  <si>
    <t xml:space="preserve"> część bieżąca</t>
  </si>
  <si>
    <t>61</t>
  </si>
  <si>
    <t xml:space="preserve"> część odroczona</t>
  </si>
  <si>
    <t>62</t>
  </si>
  <si>
    <t xml:space="preserve"> M. Pozostałe obowiązkowe zmniejszenie zysku (zwiększenie straty)</t>
  </si>
  <si>
    <t>63</t>
  </si>
  <si>
    <r>
      <t xml:space="preserve"> N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netto </t>
    </r>
    <r>
      <rPr>
        <sz val="9"/>
        <rFont val="Arial"/>
        <family val="2"/>
      </rPr>
      <t>(w. 01-08+26-31+39-47+56-57-60-63)&gt;0</t>
    </r>
  </si>
  <si>
    <t>64</t>
  </si>
  <si>
    <r>
      <t xml:space="preserve">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netto </t>
    </r>
    <r>
      <rPr>
        <sz val="9"/>
        <rFont val="Arial"/>
        <family val="2"/>
      </rPr>
      <t>(w. 01-08+26-31+39-47+56-57-60-63)&lt;0</t>
    </r>
  </si>
  <si>
    <t>65</t>
  </si>
  <si>
    <t>strona 5</t>
  </si>
  <si>
    <t xml:space="preserve"> Dane uzupełniające (w zł)</t>
  </si>
  <si>
    <t xml:space="preserve"> Przychody ze sprzedaży traktowane jako eksport</t>
  </si>
  <si>
    <t xml:space="preserve"> Przychody ze sprzedaży opodatkowane stawką VAT 23%</t>
  </si>
  <si>
    <t xml:space="preserve"> Przychody ze sprzedaży opodatkowane stawką VAT 8%</t>
  </si>
  <si>
    <t xml:space="preserve"> Przychody ze sprzedaży opodatkowane innymi stawkami, w tym sprzedaż w kraju
 ze stawką VAT 0%</t>
  </si>
  <si>
    <t xml:space="preserve"> Przychody ze sprzedaży zwolnione od podatku VAT</t>
  </si>
  <si>
    <t xml:space="preserve"> Z wiersza 01 dz. 1 przypada na dotacje do działalności podstawowej</t>
  </si>
  <si>
    <t xml:space="preserve"> Z wiersza 02 dz. 1 przypada na dotacje do produktów (wyrobów i usług)</t>
  </si>
  <si>
    <r>
      <t xml:space="preserve"> </t>
    </r>
    <r>
      <rPr>
        <b/>
        <sz val="9"/>
        <rFont val="Arial"/>
        <family val="2"/>
      </rPr>
      <t>Wartość zakupów z importu ogółem</t>
    </r>
  </si>
  <si>
    <t>w tym</t>
  </si>
  <si>
    <t xml:space="preserve"> import surowców, materiałów i półfabrykatów na cele produkcyjne</t>
  </si>
  <si>
    <t xml:space="preserve"> import towarów przeznaczonych do dalszej odsprzedaży</t>
  </si>
  <si>
    <t xml:space="preserve"> Z wiersza 08 dz. 1 przypada na składki z tytułu ubezpieczeń majątkowych i osobowych</t>
  </si>
  <si>
    <t xml:space="preserve"> Z wiersza 15 dz. 1 przypada na podatek akcyzowy ze sprzedaży produktów</t>
  </si>
  <si>
    <r>
      <t xml:space="preserve"> </t>
    </r>
    <r>
      <rPr>
        <b/>
        <sz val="9"/>
        <rFont val="Arial"/>
        <family val="2"/>
      </rPr>
      <t xml:space="preserve">Przeciętne zatrudnienie </t>
    </r>
    <r>
      <rPr>
        <sz val="9"/>
        <rFont val="Arial"/>
        <family val="2"/>
      </rPr>
      <t>w przeliczeniu na pełne etaty</t>
    </r>
  </si>
  <si>
    <r>
      <t xml:space="preserve"> Liczba pracujących </t>
    </r>
    <r>
      <rPr>
        <sz val="9"/>
        <rFont val="Arial"/>
        <family val="2"/>
      </rPr>
      <t>w osobach</t>
    </r>
  </si>
  <si>
    <t xml:space="preserve"> Wiersze 66-77 w kwotach narastających. Wiersze 66-70 dotyczą sprzedaży wykazanej w wierszach 02, 06, 26, a wiersz 77 - w wierszu 02.</t>
  </si>
  <si>
    <t xml:space="preserve"> Dział 2. Aktywa obrotowe i trwałe (w zł)</t>
  </si>
  <si>
    <t>Stan na 
01.01.2011 r.</t>
  </si>
  <si>
    <t xml:space="preserve">Stan na koniec okresu
</t>
  </si>
  <si>
    <t>sprawozdawczego</t>
  </si>
  <si>
    <t xml:space="preserve"> Zapasy ogółem</t>
  </si>
  <si>
    <t xml:space="preserve"> materiały</t>
  </si>
  <si>
    <t xml:space="preserve"> półprodukty i produkty w toku</t>
  </si>
  <si>
    <t xml:space="preserve"> produkty gotowe</t>
  </si>
  <si>
    <t xml:space="preserve"> towary</t>
  </si>
  <si>
    <r>
      <t xml:space="preserve"> </t>
    </r>
    <r>
      <rPr>
        <b/>
        <sz val="9"/>
        <rFont val="Arial"/>
        <family val="2"/>
      </rPr>
      <t xml:space="preserve">Należności krótkoterminowe </t>
    </r>
    <r>
      <rPr>
        <sz val="9"/>
        <rFont val="Arial"/>
        <family val="2"/>
      </rPr>
      <t>(w. 07+09)</t>
    </r>
  </si>
  <si>
    <t xml:space="preserve"> należności od jednostek powiązanych</t>
  </si>
  <si>
    <t xml:space="preserve"> w tym z tytułu dostaw i usług (bez względu na 
 okres wymagalności zapłaty)</t>
  </si>
  <si>
    <t xml:space="preserve"> należności od pozostałych jednostek</t>
  </si>
  <si>
    <t xml:space="preserve"> z tytułu dostaw i usług (bez względu na 
 okres wymagalności zapłaty)</t>
  </si>
  <si>
    <t xml:space="preserve"> z tytułu podatków, dotacji, ceł, ubezpieczeń
 społecznych i innych świadczeń</t>
  </si>
  <si>
    <t xml:space="preserve"> Dział 2. Aktywa obrotowe i trwałe (w zł) (dok.)</t>
  </si>
  <si>
    <t>strona 6</t>
  </si>
  <si>
    <t>Stan na 01.01.2011 r.</t>
  </si>
  <si>
    <t>Stan na koniec okresu
sprawozdawczego</t>
  </si>
  <si>
    <t xml:space="preserve"> Inwestycje krótkoterminowe</t>
  </si>
  <si>
    <t xml:space="preserve"> krótkoterminowe aktywa finansowe</t>
  </si>
  <si>
    <t xml:space="preserve"> w jednostkach powiązanych</t>
  </si>
  <si>
    <t xml:space="preserve"> w pozostałych jednostkach</t>
  </si>
  <si>
    <t xml:space="preserve"> środki pieniężne i inne aktywa
 pieniężne</t>
  </si>
  <si>
    <t xml:space="preserve"> Krótkoterminowe rozliczenia
 międzyokresowe</t>
  </si>
  <si>
    <r>
      <t xml:space="preserve"> </t>
    </r>
    <r>
      <rPr>
        <b/>
        <sz val="9"/>
        <rFont val="Arial"/>
        <family val="2"/>
      </rPr>
      <t xml:space="preserve">Aktywa obrotowe </t>
    </r>
    <r>
      <rPr>
        <sz val="9"/>
        <rFont val="Arial"/>
        <family val="2"/>
      </rPr>
      <t>(w. 01+06+12+17)</t>
    </r>
  </si>
  <si>
    <r>
      <t xml:space="preserve"> </t>
    </r>
    <r>
      <rPr>
        <b/>
        <sz val="9"/>
        <rFont val="Arial"/>
        <family val="2"/>
      </rPr>
      <t>Aktywa trwałe (Aktywa razem - Aktywa
 obrotowe)</t>
    </r>
  </si>
  <si>
    <t xml:space="preserve"> należności długoterminowe ogółem</t>
  </si>
  <si>
    <t xml:space="preserve"> inwestycje długoterminowe ogółem</t>
  </si>
  <si>
    <t xml:space="preserve"> Dział 3. Wybrane źródła finansowania majątku (w zł)</t>
  </si>
  <si>
    <r>
      <t xml:space="preserve"> </t>
    </r>
    <r>
      <rPr>
        <b/>
        <sz val="9"/>
        <rFont val="Arial"/>
        <family val="2"/>
      </rPr>
      <t xml:space="preserve">Zobowiązania i rezerwy na zobowiązania </t>
    </r>
    <r>
      <rPr>
        <sz val="9"/>
        <rFont val="Arial"/>
        <family val="2"/>
      </rPr>
      <t>(w. 02+04+09+19)</t>
    </r>
  </si>
  <si>
    <t xml:space="preserve"> Rezerwy na zobowiązania</t>
  </si>
  <si>
    <t>w tym z tytułu odroczonego podatku dochodowego</t>
  </si>
  <si>
    <r>
      <t xml:space="preserve"> Zobowiązania długoterminowe </t>
    </r>
    <r>
      <rPr>
        <sz val="9"/>
        <rFont val="Arial"/>
        <family val="2"/>
      </rPr>
      <t>(w. 05+06)</t>
    </r>
  </si>
  <si>
    <t xml:space="preserve"> wobec jednostek powiązanych</t>
  </si>
  <si>
    <t xml:space="preserve"> wobec pozostałych jednostek</t>
  </si>
  <si>
    <t xml:space="preserve"> z tytułu kredytów i pożyczek</t>
  </si>
  <si>
    <t xml:space="preserve"> z tytułu emisji dłużnych papierów wartościowych</t>
  </si>
  <si>
    <t>strona 7</t>
  </si>
  <si>
    <t xml:space="preserve"> Dział 3. Wybrane źródła finansowania majątku (w zł) (dok.)</t>
  </si>
  <si>
    <r>
      <t xml:space="preserve"> Zobowiązania krótkoterminowe </t>
    </r>
    <r>
      <rPr>
        <sz val="9"/>
        <rFont val="Arial"/>
        <family val="2"/>
      </rPr>
      <t>bez funduszy specjalnych (w. 10+12)</t>
    </r>
  </si>
  <si>
    <t>w tym z tytułu dostaw i usług (bez względu na okres wymagalności
zapłaty)</t>
  </si>
  <si>
    <t xml:space="preserve">w tym </t>
  </si>
  <si>
    <t xml:space="preserve"> kredyty i pożyczki</t>
  </si>
  <si>
    <t xml:space="preserve"> z tytułu dostaw i usług (bez względu na okres wymagalności
 zapłaty)</t>
  </si>
  <si>
    <t>wadia</t>
  </si>
  <si>
    <t xml:space="preserve"> z tytułu podatków, ceł, ubezpieczeń i innych świadczeń</t>
  </si>
  <si>
    <t xml:space="preserve"> z tytułu wynagrodzeń</t>
  </si>
  <si>
    <t xml:space="preserve"> Rozliczenia międzyokresowe</t>
  </si>
  <si>
    <t xml:space="preserve"> Dział 4. Podatek od towarów i usług (VAT) oraz podatek akcyzowy (w  zł)</t>
  </si>
  <si>
    <t>Kwota
w  zł</t>
  </si>
  <si>
    <t xml:space="preserve"> Podatek VAT należny ogółem</t>
  </si>
  <si>
    <t xml:space="preserve"> Podatek VAT naliczony</t>
  </si>
  <si>
    <t xml:space="preserve"> Kwota podatku VAT podlegającego wpłacie do budżetu</t>
  </si>
  <si>
    <t xml:space="preserve"> Kwota podatku VAT do zwrotu</t>
  </si>
  <si>
    <t xml:space="preserve"> Podatek akcyzowy ogółem</t>
  </si>
  <si>
    <t xml:space="preserve"> od wyrobów krajowych (producent)</t>
  </si>
  <si>
    <t xml:space="preserve"> od towarów sprowadzanych z zagranicy</t>
  </si>
  <si>
    <t>Część II. NAKŁADY NA ŚRODKI TRWAŁE
Dział 1. Środki trwałe w budowie - nowo rozpoczęte w okresie sprawozdawczym</t>
  </si>
  <si>
    <t>Liczba nowo rozpoczętych</t>
  </si>
  <si>
    <t>Wartość kosztorysowa nowo rozpoczętych (w tys.zł)</t>
  </si>
  <si>
    <t>ogółem</t>
  </si>
  <si>
    <r>
      <t xml:space="preserve">w tym polegających na ulepszeniu </t>
    </r>
    <r>
      <rPr>
        <vertAlign val="superscript"/>
        <sz val="8"/>
        <rFont val="Arial"/>
        <family val="2"/>
      </rPr>
      <t>a)</t>
    </r>
  </si>
  <si>
    <r>
      <t>a)</t>
    </r>
    <r>
      <rPr>
        <sz val="9"/>
        <rFont val="Arial"/>
        <family val="2"/>
      </rPr>
      <t xml:space="preserve"> Przez ulepszenie należy rozumieć przebudowę, rozbudowę, rekonstrukcję lub modernizację środka trwałego.</t>
    </r>
  </si>
  <si>
    <t xml:space="preserve"> Dział 2. Nakłady na budowę, ulepszenie i nabycie środków trwałych</t>
  </si>
  <si>
    <t>strona 8</t>
  </si>
  <si>
    <t>oraz nabycie wartości niematerialnych i prawnych (w tys. zł)</t>
  </si>
  <si>
    <t>Nakłady w okresie sprawozdawczym na:</t>
  </si>
  <si>
    <r>
      <t xml:space="preserve">nowe obiekty majątkowe (budowę, zakup)
oraz ulepszenia </t>
    </r>
    <r>
      <rPr>
        <vertAlign val="superscript"/>
        <sz val="9"/>
        <rFont val="Arial"/>
        <family val="2"/>
      </rPr>
      <t>a)</t>
    </r>
    <r>
      <rPr>
        <sz val="9"/>
        <rFont val="Arial"/>
        <family val="2"/>
      </rPr>
      <t xml:space="preserve"> istniejących</t>
    </r>
  </si>
  <si>
    <t>zakup używanych
środków trwałych</t>
  </si>
  <si>
    <r>
      <t xml:space="preserve">w tym z importu </t>
    </r>
    <r>
      <rPr>
        <vertAlign val="superscript"/>
        <sz val="9"/>
        <rFont val="Arial"/>
        <family val="2"/>
      </rPr>
      <t>b)</t>
    </r>
  </si>
  <si>
    <t xml:space="preserve"> Ogółem nakłady
 (w. 02+04+07+08+09+11+12)</t>
  </si>
  <si>
    <t xml:space="preserve"> grunty (grupa 0)</t>
  </si>
  <si>
    <t>w tym prawo użytkowania
wieczystego</t>
  </si>
  <si>
    <t xml:space="preserve"> budynki i lokale oraz obiekty
 inżynierii lądowej i wodnej
 (grupy 1-2)</t>
  </si>
  <si>
    <t xml:space="preserve"> spółdzielcze własnościowe 
 prawo do lokalu mieszkalnego 
 i użytkowego</t>
  </si>
  <si>
    <t xml:space="preserve"> melioracje szczegółowe
 (rodzaj 226)</t>
  </si>
  <si>
    <t xml:space="preserve"> maszyny i urządzenia
 techniczne (grupy 3-6)</t>
  </si>
  <si>
    <t xml:space="preserve"> środki transportu
 (grupa 7)</t>
  </si>
  <si>
    <t xml:space="preserve"> pozostałe środki trwałe
 (grupa 8 i 9)</t>
  </si>
  <si>
    <t>w tym narzędzia, przyrządy, ruchomości i wyposażenie (grupa 8)</t>
  </si>
  <si>
    <t xml:space="preserve"> Koszty obsługi zobowiązań 
 zaciągniętych w celu sfinansowania 
 zakupu budowy lub ulepszenia 
 środka trwałego oraz związane z 
 nimi różnice kursowe w okresie 
 sprawozdawczym</t>
  </si>
  <si>
    <r>
      <t xml:space="preserve">
 </t>
    </r>
    <r>
      <rPr>
        <vertAlign val="superscript"/>
        <sz val="8"/>
        <rFont val="Arial"/>
        <family val="2"/>
      </rPr>
      <t>a)</t>
    </r>
    <r>
      <rPr>
        <sz val="8"/>
        <rFont val="Arial"/>
        <family val="2"/>
      </rPr>
      <t xml:space="preserve"> Przez ulepszenie należy
 rozumieć przebudowę, roz-
 budowę, rekonstrukcję lub
 modernizację środka trwałego.
 </t>
    </r>
    <r>
      <rPr>
        <vertAlign val="superscript"/>
        <sz val="8"/>
        <rFont val="Arial"/>
        <family val="2"/>
      </rPr>
      <t>b)</t>
    </r>
    <r>
      <rPr>
        <sz val="8"/>
        <rFont val="Arial"/>
        <family val="2"/>
      </rPr>
      <t xml:space="preserve"> Łącznie z wydatkami na 
 środki trwałe wyprodukowane 
 poza granicami kraju, 
 a zakupione w kraju od 
 dealera lub pośrednika.</t>
    </r>
  </si>
  <si>
    <t xml:space="preserve"> Pozostałe nakłady związane z budową
 środka trwałego, które po jej 
 zakończeniu nie będą stanowiły 
 środka trwałego</t>
  </si>
  <si>
    <t xml:space="preserve"> Z wartości ogółem przypada na
 roboty budowlano-montażowe</t>
  </si>
  <si>
    <t xml:space="preserve"> Dział 3. Leasing w tys. zł (bez znaku po przecinku)</t>
  </si>
  <si>
    <t xml:space="preserve"> Nakłady na wartości niematerialne
 i prawne - ogółem</t>
  </si>
  <si>
    <t>Wypełnia leasingobiorca</t>
  </si>
  <si>
    <t>Wypełnia leasingodawca</t>
  </si>
  <si>
    <t xml:space="preserve"> autorskie prawa majątkowe, 
 prawa pokrewne, licencje i 
 koncesje</t>
  </si>
  <si>
    <t>Wartość nowych środków
trwałych przyjętych w okresie
sprawozdawczym do 
odpłatnego używania na mocy
umowy o leasing:</t>
  </si>
  <si>
    <t xml:space="preserve"> Wartość środków trwałych
zakupionych w okresie
sprawozdawczym z 
przeznaczeniem do oddania 
w leasing:</t>
  </si>
  <si>
    <t xml:space="preserve"> oprogramowanie 
 komputerowe</t>
  </si>
  <si>
    <t xml:space="preserve"> dokumentacja i projekty
 zagospodarowania złóż oraz
 oceny eksploatacji złóż, 
 prawa eksploatacji gruntu
 związanego ze złożami</t>
  </si>
  <si>
    <t xml:space="preserve"> - finansowy</t>
  </si>
  <si>
    <t xml:space="preserve"> koncesje i licencje (bez oprogra-
 mowania komputerowego)</t>
  </si>
  <si>
    <t xml:space="preserve">     w tym środki transportu
 (grupa 7)</t>
  </si>
  <si>
    <t xml:space="preserve"> prawa do wynalazków, 
 patentów znaków użytkowych 
 oraz zdobniczych</t>
  </si>
  <si>
    <t>19</t>
  </si>
  <si>
    <t xml:space="preserve"> koszty zakończonych prac
 rozwojowych</t>
  </si>
  <si>
    <t xml:space="preserve"> - operacyjny</t>
  </si>
  <si>
    <t xml:space="preserve">  w tym koszty prac rozwojowych 
  związanych z eksploatacją złóż</t>
  </si>
  <si>
    <t xml:space="preserve"> wartość firmy</t>
  </si>
  <si>
    <t xml:space="preserve"> Nakłady na nieruchomości oraz
 prawa zaliczane do inwestycji </t>
  </si>
  <si>
    <t>sekretariat@zozrydultowy.</t>
  </si>
  <si>
    <t>październik 2015</t>
  </si>
  <si>
    <t>Wodzislaw SL 20-11-2015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</si>
</sst>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</numFmts>
  <fonts count="41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vertAlign val="sub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32" fillId="3" borderId="1" applyNumberFormat="0" applyAlignment="0" applyProtection="0"/>
    <xf numFmtId="0" fontId="33" fillId="2" borderId="2" applyNumberFormat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16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4" fillId="2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left" indent="7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indent="5"/>
    </xf>
    <xf numFmtId="0" fontId="3" fillId="18" borderId="0" xfId="0" applyFont="1" applyFill="1" applyBorder="1" applyAlignment="1">
      <alignment/>
    </xf>
    <xf numFmtId="0" fontId="6" fillId="0" borderId="0" xfId="0" applyFont="1" applyFill="1" applyAlignment="1">
      <alignment horizontal="left" indent="6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indent="5"/>
    </xf>
    <xf numFmtId="165" fontId="8" fillId="19" borderId="14" xfId="0" applyNumberFormat="1" applyFont="1" applyFill="1" applyBorder="1" applyAlignment="1" applyProtection="1">
      <alignment horizontal="right" vertical="center"/>
      <protection/>
    </xf>
    <xf numFmtId="165" fontId="8" fillId="19" borderId="0" xfId="0" applyNumberFormat="1" applyFont="1" applyFill="1" applyAlignment="1" applyProtection="1">
      <alignment horizontal="right" vertical="center"/>
      <protection/>
    </xf>
    <xf numFmtId="165" fontId="8" fillId="0" borderId="0" xfId="0" applyNumberFormat="1" applyFont="1" applyFill="1" applyAlignment="1" applyProtection="1">
      <alignment horizontal="right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0" borderId="0" xfId="0" applyAlignment="1">
      <alignment horizontal="left" vertical="top"/>
    </xf>
    <xf numFmtId="0" fontId="5" fillId="0" borderId="20" xfId="0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 applyProtection="1">
      <alignment horizontal="left"/>
      <protection locked="0"/>
    </xf>
    <xf numFmtId="49" fontId="13" fillId="0" borderId="19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5" fillId="0" borderId="23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/>
    </xf>
    <xf numFmtId="0" fontId="12" fillId="0" borderId="2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top" indent="2"/>
    </xf>
    <xf numFmtId="0" fontId="18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49" fontId="24" fillId="0" borderId="19" xfId="44" applyNumberFormat="1" applyBorder="1" applyAlignment="1" applyProtection="1">
      <alignment horizontal="center"/>
      <protection locked="0"/>
    </xf>
    <xf numFmtId="49" fontId="15" fillId="0" borderId="19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8" fillId="0" borderId="21" xfId="0" applyFont="1" applyFill="1" applyBorder="1" applyAlignment="1" applyProtection="1">
      <alignment horizontal="left" vertical="center" wrapText="1" indent="1"/>
      <protection locked="0"/>
    </xf>
    <xf numFmtId="0" fontId="10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left" vertical="center"/>
    </xf>
    <xf numFmtId="3" fontId="8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/>
    </xf>
    <xf numFmtId="165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top" wrapText="1"/>
      <protection/>
    </xf>
    <xf numFmtId="0" fontId="5" fillId="0" borderId="20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27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165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left" vertical="top" wrapText="1"/>
      <protection/>
    </xf>
    <xf numFmtId="165" fontId="12" fillId="0" borderId="15" xfId="0" applyNumberFormat="1" applyFont="1" applyFill="1" applyBorder="1" applyAlignment="1" applyProtection="1">
      <alignment horizontal="left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>
      <alignment horizontal="left" vertical="center" wrapText="1"/>
    </xf>
    <xf numFmtId="3" fontId="8" fillId="19" borderId="10" xfId="0" applyNumberFormat="1" applyFont="1" applyFill="1" applyBorder="1" applyAlignment="1" applyProtection="1">
      <alignment horizontal="right"/>
      <protection/>
    </xf>
    <xf numFmtId="165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vertical="center" wrapText="1" indent="1"/>
    </xf>
    <xf numFmtId="165" fontId="8" fillId="19" borderId="0" xfId="0" applyNumberFormat="1" applyFont="1" applyFill="1" applyBorder="1" applyAlignment="1" applyProtection="1">
      <alignment horizontal="right" vertical="center" wrapText="1"/>
      <protection/>
    </xf>
    <xf numFmtId="3" fontId="8" fillId="19" borderId="26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left" vertical="center" wrapText="1" indent="4"/>
    </xf>
    <xf numFmtId="0" fontId="6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zozrydultowy.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D73"/>
  <sheetViews>
    <sheetView showGridLines="0" showRowColHeaders="0" zoomScalePageLayoutView="0" workbookViewId="0" topLeftCell="A31">
      <selection activeCell="H57" sqref="H57:K57"/>
    </sheetView>
  </sheetViews>
  <sheetFormatPr defaultColWidth="9.00390625" defaultRowHeight="12.75"/>
  <cols>
    <col min="1" max="1" width="2.125" style="1" customWidth="1"/>
    <col min="2" max="2" width="4.00390625" style="1" customWidth="1"/>
    <col min="3" max="3" width="10.125" style="1" customWidth="1"/>
    <col min="4" max="4" width="7.375" style="1" customWidth="1"/>
    <col min="5" max="5" width="3.00390625" style="1" customWidth="1"/>
    <col min="6" max="6" width="3.375" style="1" customWidth="1"/>
    <col min="7" max="7" width="4.375" style="1" customWidth="1"/>
    <col min="8" max="8" width="12.375" style="1" customWidth="1"/>
    <col min="9" max="27" width="2.875" style="1" customWidth="1"/>
    <col min="28" max="28" width="2.125" style="1" customWidth="1"/>
    <col min="29" max="16384" width="9.125" style="1" customWidth="1"/>
  </cols>
  <sheetData>
    <row r="1" spans="1:30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ht="15.75">
      <c r="A2" s="2"/>
      <c r="B2" s="2"/>
      <c r="C2" s="2"/>
      <c r="D2" s="99" t="s">
        <v>0</v>
      </c>
      <c r="E2" s="99"/>
      <c r="F2" s="99"/>
      <c r="G2" s="99"/>
      <c r="H2" s="99"/>
      <c r="I2" s="4"/>
      <c r="J2" s="4"/>
      <c r="K2" s="100" t="s">
        <v>1</v>
      </c>
      <c r="L2" s="100"/>
      <c r="M2" s="100"/>
      <c r="N2" s="100"/>
      <c r="O2" s="100"/>
      <c r="P2" s="4"/>
      <c r="Q2" s="4"/>
      <c r="R2" s="4"/>
      <c r="S2" s="4"/>
      <c r="T2" s="4"/>
      <c r="U2" s="2"/>
      <c r="V2" s="101" t="s">
        <v>2</v>
      </c>
      <c r="W2" s="101"/>
      <c r="X2" s="101"/>
      <c r="Y2" s="5"/>
      <c r="Z2" s="2"/>
      <c r="AA2" s="2"/>
      <c r="AB2" s="2"/>
      <c r="AC2" s="3"/>
      <c r="AD2" s="3"/>
    </row>
    <row r="3" spans="1:30" ht="6.75" customHeight="1">
      <c r="A3" s="2"/>
      <c r="B3" s="2"/>
      <c r="C3" s="102" t="s">
        <v>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2"/>
      <c r="Z3" s="2"/>
      <c r="AA3" s="2"/>
      <c r="AB3" s="2"/>
      <c r="AC3" s="3"/>
      <c r="AD3" s="3"/>
    </row>
    <row r="4" spans="1:30" ht="15.75">
      <c r="A4" s="2"/>
      <c r="B4" s="6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2"/>
      <c r="Z4" s="2"/>
      <c r="AA4" s="2"/>
      <c r="AB4" s="2"/>
      <c r="AC4" s="3"/>
      <c r="AD4" s="3"/>
    </row>
    <row r="5" spans="1:30" ht="15.75">
      <c r="A5" s="2"/>
      <c r="B5" s="70" t="s">
        <v>4</v>
      </c>
      <c r="C5" s="70"/>
      <c r="D5" s="70"/>
      <c r="E5" s="70"/>
      <c r="F5" s="70"/>
      <c r="G5" s="70"/>
      <c r="H5" s="7"/>
      <c r="I5" s="8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1"/>
      <c r="X5" s="11"/>
      <c r="Y5" s="11"/>
      <c r="Z5" s="11"/>
      <c r="AA5" s="12"/>
      <c r="AB5" s="2"/>
      <c r="AC5" s="3"/>
      <c r="AD5" s="3"/>
    </row>
    <row r="6" spans="1:30" ht="15" customHeight="1">
      <c r="A6" s="2"/>
      <c r="B6" s="96"/>
      <c r="C6" s="96"/>
      <c r="D6" s="96"/>
      <c r="E6" s="96"/>
      <c r="F6" s="96"/>
      <c r="G6" s="96"/>
      <c r="H6" s="97" t="s">
        <v>5</v>
      </c>
      <c r="I6" s="97"/>
      <c r="J6" s="97"/>
      <c r="K6" s="97"/>
      <c r="L6" s="97"/>
      <c r="M6" s="97"/>
      <c r="N6" s="97"/>
      <c r="O6" s="97"/>
      <c r="P6" s="97"/>
      <c r="Q6" s="97"/>
      <c r="R6" s="98"/>
      <c r="S6" s="98"/>
      <c r="T6" s="98"/>
      <c r="U6" s="98"/>
      <c r="V6" s="98"/>
      <c r="W6" s="98"/>
      <c r="X6" s="13"/>
      <c r="Y6" s="13"/>
      <c r="Z6" s="13"/>
      <c r="AA6" s="14"/>
      <c r="AB6" s="2"/>
      <c r="AC6" s="3"/>
      <c r="AD6" s="3"/>
    </row>
    <row r="7" spans="1:30" ht="15.75">
      <c r="A7" s="2"/>
      <c r="B7" s="96"/>
      <c r="C7" s="96"/>
      <c r="D7" s="96"/>
      <c r="E7" s="96"/>
      <c r="F7" s="96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15"/>
      <c r="S7" s="16" t="s">
        <v>6</v>
      </c>
      <c r="T7" s="16"/>
      <c r="U7" s="16"/>
      <c r="V7" s="16"/>
      <c r="W7" s="16"/>
      <c r="X7" s="16"/>
      <c r="Y7" s="17"/>
      <c r="Z7" s="13"/>
      <c r="AA7" s="14"/>
      <c r="AB7" s="2"/>
      <c r="AC7" s="3"/>
      <c r="AD7" s="3"/>
    </row>
    <row r="8" spans="1:30" ht="13.5" customHeight="1">
      <c r="A8" s="2"/>
      <c r="B8" s="96"/>
      <c r="C8" s="96"/>
      <c r="D8" s="96"/>
      <c r="E8" s="96"/>
      <c r="F8" s="96"/>
      <c r="G8" s="96"/>
      <c r="H8" s="74" t="s">
        <v>7</v>
      </c>
      <c r="I8" s="74"/>
      <c r="J8" s="74"/>
      <c r="K8" s="74"/>
      <c r="L8" s="74"/>
      <c r="M8" s="74"/>
      <c r="N8" s="74"/>
      <c r="O8" s="74"/>
      <c r="P8" s="74"/>
      <c r="Q8" s="74"/>
      <c r="R8" s="15"/>
      <c r="S8" s="18"/>
      <c r="T8" s="16" t="s">
        <v>8</v>
      </c>
      <c r="U8" s="16"/>
      <c r="V8" s="16"/>
      <c r="W8" s="16"/>
      <c r="X8" s="16"/>
      <c r="Y8" s="17"/>
      <c r="Z8" s="19"/>
      <c r="AA8" s="14"/>
      <c r="AB8" s="2"/>
      <c r="AC8" s="3"/>
      <c r="AD8" s="3"/>
    </row>
    <row r="9" spans="1:30" ht="13.5" customHeight="1">
      <c r="A9" s="2"/>
      <c r="B9" s="96"/>
      <c r="C9" s="96"/>
      <c r="D9" s="96"/>
      <c r="E9" s="96"/>
      <c r="F9" s="96"/>
      <c r="G9" s="96"/>
      <c r="H9" s="74" t="s">
        <v>9</v>
      </c>
      <c r="I9" s="74"/>
      <c r="J9" s="74"/>
      <c r="K9" s="74"/>
      <c r="L9" s="74"/>
      <c r="M9" s="74"/>
      <c r="N9" s="74"/>
      <c r="O9" s="74"/>
      <c r="P9" s="74"/>
      <c r="Q9" s="74"/>
      <c r="R9" s="15"/>
      <c r="S9" s="13"/>
      <c r="T9" s="13"/>
      <c r="U9" s="13"/>
      <c r="V9" s="20"/>
      <c r="W9" s="13"/>
      <c r="X9" s="13"/>
      <c r="Y9" s="13"/>
      <c r="Z9" s="13"/>
      <c r="AA9" s="14"/>
      <c r="AB9" s="2"/>
      <c r="AC9" s="3"/>
      <c r="AD9" s="3"/>
    </row>
    <row r="10" spans="1:30" ht="10.5" customHeight="1">
      <c r="A10" s="2"/>
      <c r="B10" s="96"/>
      <c r="C10" s="96"/>
      <c r="D10" s="96"/>
      <c r="E10" s="96"/>
      <c r="F10" s="96"/>
      <c r="G10" s="96"/>
      <c r="H10" s="74" t="s">
        <v>10</v>
      </c>
      <c r="I10" s="74"/>
      <c r="J10" s="74"/>
      <c r="K10" s="74"/>
      <c r="L10" s="74"/>
      <c r="M10" s="74"/>
      <c r="N10" s="74"/>
      <c r="O10" s="74"/>
      <c r="P10" s="74"/>
      <c r="Q10" s="74"/>
      <c r="R10" s="15"/>
      <c r="S10" s="13"/>
      <c r="T10" s="13"/>
      <c r="U10" s="13"/>
      <c r="V10" s="13"/>
      <c r="W10" s="13"/>
      <c r="X10" s="13"/>
      <c r="Y10" s="13"/>
      <c r="Z10" s="13"/>
      <c r="AA10" s="14"/>
      <c r="AB10" s="2"/>
      <c r="AC10" s="3"/>
      <c r="AD10" s="3"/>
    </row>
    <row r="11" spans="1:30" ht="16.5" customHeight="1">
      <c r="A11" s="2"/>
      <c r="B11" s="96"/>
      <c r="C11" s="96"/>
      <c r="D11" s="96"/>
      <c r="E11" s="96"/>
      <c r="F11" s="96"/>
      <c r="G11" s="96"/>
      <c r="H11" s="74" t="s">
        <v>11</v>
      </c>
      <c r="I11" s="74"/>
      <c r="J11" s="74"/>
      <c r="K11" s="74"/>
      <c r="L11" s="74"/>
      <c r="M11" s="74"/>
      <c r="N11" s="74"/>
      <c r="O11" s="74"/>
      <c r="P11" s="74"/>
      <c r="Q11" s="74"/>
      <c r="R11" s="21"/>
      <c r="S11" s="71"/>
      <c r="T11" s="71"/>
      <c r="U11" s="71"/>
      <c r="V11" s="71"/>
      <c r="W11" s="71"/>
      <c r="X11" s="71"/>
      <c r="Y11" s="71"/>
      <c r="Z11" s="13"/>
      <c r="AA11" s="14"/>
      <c r="AB11" s="2"/>
      <c r="AC11" s="3"/>
      <c r="AD11" s="3"/>
    </row>
    <row r="12" spans="1:30" ht="6" customHeight="1">
      <c r="A12" s="2"/>
      <c r="B12" s="96"/>
      <c r="C12" s="96"/>
      <c r="D12" s="96"/>
      <c r="E12" s="96"/>
      <c r="F12" s="96"/>
      <c r="G12" s="96"/>
      <c r="H12" s="15"/>
      <c r="I12" s="13"/>
      <c r="J12" s="13"/>
      <c r="K12" s="13"/>
      <c r="L12" s="13"/>
      <c r="M12" s="13"/>
      <c r="N12" s="13"/>
      <c r="O12" s="13"/>
      <c r="P12" s="13"/>
      <c r="Q12" s="14"/>
      <c r="R12" s="15"/>
      <c r="S12" s="13"/>
      <c r="T12" s="13"/>
      <c r="U12" s="13"/>
      <c r="V12" s="13"/>
      <c r="W12" s="13"/>
      <c r="X12" s="13"/>
      <c r="Y12" s="13"/>
      <c r="Z12" s="13"/>
      <c r="AA12" s="14"/>
      <c r="AB12" s="2"/>
      <c r="AC12" s="3"/>
      <c r="AD12" s="3"/>
    </row>
    <row r="13" spans="1:30" ht="15" customHeight="1">
      <c r="A13" s="2"/>
      <c r="B13" s="96"/>
      <c r="C13" s="96"/>
      <c r="D13" s="96"/>
      <c r="E13" s="96"/>
      <c r="F13" s="96"/>
      <c r="G13" s="96"/>
      <c r="H13" s="22" t="s">
        <v>12</v>
      </c>
      <c r="I13" s="72" t="s">
        <v>299</v>
      </c>
      <c r="J13" s="72"/>
      <c r="K13" s="72"/>
      <c r="L13" s="72"/>
      <c r="M13" s="23"/>
      <c r="N13" s="13"/>
      <c r="O13" s="13"/>
      <c r="P13" s="13"/>
      <c r="Q13" s="14"/>
      <c r="R13" s="73" t="s">
        <v>13</v>
      </c>
      <c r="S13" s="73"/>
      <c r="T13" s="73"/>
      <c r="U13" s="73"/>
      <c r="V13" s="73"/>
      <c r="W13" s="73"/>
      <c r="X13" s="73"/>
      <c r="Y13" s="73"/>
      <c r="Z13" s="73"/>
      <c r="AA13" s="73"/>
      <c r="AB13" s="2"/>
      <c r="AC13" s="3"/>
      <c r="AD13" s="3"/>
    </row>
    <row r="14" spans="1:30" ht="21" customHeight="1">
      <c r="A14" s="2"/>
      <c r="B14" s="96"/>
      <c r="C14" s="96"/>
      <c r="D14" s="96"/>
      <c r="E14" s="96"/>
      <c r="F14" s="96"/>
      <c r="G14" s="96"/>
      <c r="H14" s="24"/>
      <c r="I14" s="25"/>
      <c r="J14" s="25"/>
      <c r="K14" s="25"/>
      <c r="L14" s="25"/>
      <c r="M14" s="25"/>
      <c r="N14" s="25"/>
      <c r="O14" s="25"/>
      <c r="P14" s="25"/>
      <c r="Q14" s="26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2"/>
      <c r="AC14" s="3"/>
      <c r="AD14" s="3"/>
    </row>
    <row r="15" spans="1:30" ht="43.5" customHeight="1">
      <c r="A15" s="2"/>
      <c r="B15" s="87" t="s">
        <v>14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2"/>
      <c r="AC15" s="3"/>
      <c r="AD15" s="3"/>
    </row>
    <row r="16" spans="1:30" ht="18" customHeight="1">
      <c r="A16" s="2"/>
      <c r="B16" s="27"/>
      <c r="C16" s="88" t="s">
        <v>298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2"/>
      <c r="AA16" s="2"/>
      <c r="AB16" s="2"/>
      <c r="AC16" s="3"/>
      <c r="AD16" s="3"/>
    </row>
    <row r="17" spans="1:30" ht="22.5" customHeight="1">
      <c r="A17" s="2"/>
      <c r="B17" s="2"/>
      <c r="C17" s="79" t="s">
        <v>15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2"/>
      <c r="AA17" s="2"/>
      <c r="AB17" s="2"/>
      <c r="AC17" s="3"/>
      <c r="AD17" s="3"/>
    </row>
    <row r="18" spans="1:30" ht="15.75">
      <c r="A18" s="2"/>
      <c r="B18" s="94" t="s">
        <v>16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29" t="s">
        <v>17</v>
      </c>
      <c r="O18" s="29" t="s">
        <v>17</v>
      </c>
      <c r="P18" s="29" t="s">
        <v>17</v>
      </c>
      <c r="Q18" s="29" t="s">
        <v>18</v>
      </c>
      <c r="R18" s="29" t="s">
        <v>19</v>
      </c>
      <c r="S18" s="29" t="s">
        <v>20</v>
      </c>
      <c r="T18" s="29" t="s">
        <v>21</v>
      </c>
      <c r="U18" s="29" t="s">
        <v>22</v>
      </c>
      <c r="V18" s="29" t="s">
        <v>22</v>
      </c>
      <c r="W18" s="29"/>
      <c r="X18" s="29"/>
      <c r="Y18" s="29"/>
      <c r="Z18" s="29"/>
      <c r="AA18" s="29"/>
      <c r="AB18" s="2"/>
      <c r="AC18" s="3"/>
      <c r="AD18" s="3"/>
    </row>
    <row r="19" spans="1:30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"/>
      <c r="AD19" s="3"/>
    </row>
    <row r="20" spans="1:30" ht="15.75">
      <c r="A20" s="2"/>
      <c r="B20" s="77" t="s">
        <v>23</v>
      </c>
      <c r="C20" s="77"/>
      <c r="D20" s="77"/>
      <c r="E20" s="77"/>
      <c r="F20" s="77"/>
      <c r="G20" s="77"/>
      <c r="H20" s="77"/>
      <c r="I20" s="77"/>
      <c r="J20" s="30"/>
      <c r="K20" s="31" t="s">
        <v>24</v>
      </c>
      <c r="L20" s="31" t="s">
        <v>22</v>
      </c>
      <c r="M20" s="31" t="s">
        <v>19</v>
      </c>
      <c r="N20" s="31" t="s">
        <v>19</v>
      </c>
      <c r="O20" s="31" t="s">
        <v>25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2"/>
      <c r="AC20" s="3"/>
      <c r="AD20" s="3"/>
    </row>
    <row r="21" spans="1:30" ht="5.25" customHeight="1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"/>
      <c r="AC21" s="3"/>
      <c r="AD21" s="3"/>
    </row>
    <row r="22" spans="1:30" ht="15.75">
      <c r="A22" s="2"/>
      <c r="B22" s="95" t="s">
        <v>26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2"/>
      <c r="AC22" s="3"/>
      <c r="AD22" s="3"/>
    </row>
    <row r="23" spans="1:30" ht="15.75">
      <c r="A23" s="2"/>
      <c r="B23" s="91" t="s">
        <v>27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30"/>
      <c r="AA23" s="30"/>
      <c r="AB23" s="2"/>
      <c r="AC23" s="3"/>
      <c r="AD23" s="3"/>
    </row>
    <row r="24" spans="1:30" ht="5.25" customHeight="1">
      <c r="A24" s="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"/>
      <c r="AC24" s="3"/>
      <c r="AD24" s="3"/>
    </row>
    <row r="25" spans="1:30" ht="15.75">
      <c r="A25" s="2"/>
      <c r="B25" s="77" t="s">
        <v>28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2"/>
      <c r="AC25" s="3"/>
      <c r="AD25" s="3"/>
    </row>
    <row r="26" spans="1:30" ht="15.75">
      <c r="A26" s="2"/>
      <c r="B26" s="91" t="s">
        <v>29</v>
      </c>
      <c r="C26" s="91"/>
      <c r="D26" s="91"/>
      <c r="E26" s="91"/>
      <c r="F26" s="91"/>
      <c r="G26" s="9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2"/>
      <c r="AC26" s="3"/>
      <c r="AD26" s="3"/>
    </row>
    <row r="27" spans="1:30" ht="5.25" customHeight="1">
      <c r="A27" s="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"/>
      <c r="AC27" s="3"/>
      <c r="AD27" s="3"/>
    </row>
    <row r="28" spans="1:30" ht="15.75">
      <c r="A28" s="2"/>
      <c r="B28" s="77" t="s">
        <v>30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2"/>
      <c r="AC28" s="3"/>
      <c r="AD28" s="3"/>
    </row>
    <row r="29" spans="1:30" ht="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3"/>
      <c r="AD29" s="3"/>
    </row>
    <row r="30" spans="1:30" ht="15.75">
      <c r="A30" s="2"/>
      <c r="B30" s="92" t="s">
        <v>31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32"/>
      <c r="Q30" s="86"/>
      <c r="R30" s="86"/>
      <c r="S30" s="90" t="s">
        <v>32</v>
      </c>
      <c r="T30" s="90"/>
      <c r="U30" s="90"/>
      <c r="V30" s="32"/>
      <c r="W30" s="86"/>
      <c r="X30" s="86"/>
      <c r="Y30" s="82" t="s">
        <v>33</v>
      </c>
      <c r="Z30" s="82"/>
      <c r="AA30" s="82"/>
      <c r="AB30" s="2"/>
      <c r="AC30" s="3"/>
      <c r="AD30" s="3"/>
    </row>
    <row r="31" spans="1:30" ht="15.75">
      <c r="A31" s="2"/>
      <c r="B31" s="93" t="s">
        <v>34</v>
      </c>
      <c r="C31" s="93"/>
      <c r="D31" s="93"/>
      <c r="E31" s="93"/>
      <c r="F31" s="93"/>
      <c r="G31" s="93"/>
      <c r="H31" s="93"/>
      <c r="I31" s="93"/>
      <c r="J31" s="93"/>
      <c r="K31" s="93"/>
      <c r="L31" s="33"/>
      <c r="M31" s="33"/>
      <c r="N31" s="33"/>
      <c r="O31" s="33"/>
      <c r="P31" s="33"/>
      <c r="Q31" s="86"/>
      <c r="R31" s="86"/>
      <c r="S31" s="90"/>
      <c r="T31" s="90"/>
      <c r="U31" s="90"/>
      <c r="V31" s="33"/>
      <c r="W31" s="86"/>
      <c r="X31" s="86"/>
      <c r="Y31" s="82"/>
      <c r="Z31" s="82"/>
      <c r="AA31" s="82"/>
      <c r="AB31" s="2"/>
      <c r="AC31" s="3"/>
      <c r="AD31" s="3"/>
    </row>
    <row r="32" spans="1:30" ht="7.5" customHeight="1">
      <c r="A32" s="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"/>
      <c r="AC32" s="3"/>
      <c r="AD32" s="3"/>
    </row>
    <row r="33" spans="1:30" ht="24.75" customHeight="1">
      <c r="A33" s="2"/>
      <c r="B33" s="85" t="s">
        <v>35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32"/>
      <c r="Q33" s="86"/>
      <c r="R33" s="86"/>
      <c r="S33" s="90" t="s">
        <v>36</v>
      </c>
      <c r="T33" s="90"/>
      <c r="U33" s="90"/>
      <c r="V33" s="32"/>
      <c r="W33" s="86"/>
      <c r="X33" s="86"/>
      <c r="Y33" s="82" t="s">
        <v>33</v>
      </c>
      <c r="Z33" s="82"/>
      <c r="AA33" s="82"/>
      <c r="AB33" s="2"/>
      <c r="AC33" s="3"/>
      <c r="AD33" s="3"/>
    </row>
    <row r="34" spans="1:30" ht="15.75">
      <c r="A34" s="2"/>
      <c r="B34" s="83" t="s">
        <v>37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6"/>
      <c r="S34" s="90"/>
      <c r="T34" s="90"/>
      <c r="U34" s="90"/>
      <c r="V34" s="33"/>
      <c r="W34" s="86"/>
      <c r="X34" s="86"/>
      <c r="Y34" s="82"/>
      <c r="Z34" s="82"/>
      <c r="AA34" s="82"/>
      <c r="AB34" s="2"/>
      <c r="AC34" s="3"/>
      <c r="AD34" s="3"/>
    </row>
    <row r="35" spans="1:30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3"/>
      <c r="AD35" s="3"/>
    </row>
    <row r="36" spans="1:30" ht="13.5" customHeight="1">
      <c r="A36" s="2"/>
      <c r="B36" s="84" t="s">
        <v>38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30"/>
      <c r="AB36" s="2"/>
      <c r="AC36" s="3"/>
      <c r="AD36" s="3"/>
    </row>
    <row r="37" spans="1:30" ht="15" customHeight="1">
      <c r="A37" s="2"/>
      <c r="B37" s="84" t="s">
        <v>39</v>
      </c>
      <c r="C37" s="84"/>
      <c r="D37" s="84"/>
      <c r="E37" s="84"/>
      <c r="F37" s="84"/>
      <c r="G37" s="84"/>
      <c r="H37" s="84"/>
      <c r="I37" s="84"/>
      <c r="J37" s="8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0"/>
      <c r="AB37" s="2"/>
      <c r="AC37" s="3"/>
      <c r="AD37" s="3"/>
    </row>
    <row r="38" spans="1:30" ht="8.25" customHeight="1">
      <c r="A38" s="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"/>
      <c r="AC38" s="3"/>
      <c r="AD38" s="3"/>
    </row>
    <row r="39" spans="1:30" ht="12.75" customHeight="1">
      <c r="A39" s="2"/>
      <c r="B39" s="77" t="s">
        <v>40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"/>
      <c r="AC39" s="3"/>
      <c r="AD39" s="3"/>
    </row>
    <row r="40" spans="1:30" ht="12.75" customHeight="1">
      <c r="A40" s="2"/>
      <c r="B40" s="77" t="s">
        <v>41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30"/>
      <c r="AB40" s="2"/>
      <c r="AC40" s="3"/>
      <c r="AD40" s="3"/>
    </row>
    <row r="41" spans="1:30" ht="12.75" customHeight="1">
      <c r="A41" s="2"/>
      <c r="B41" s="78" t="s">
        <v>42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30"/>
      <c r="AB41" s="2"/>
      <c r="AC41" s="3"/>
      <c r="AD41" s="3"/>
    </row>
    <row r="42" spans="1:30" ht="12.75" customHeight="1">
      <c r="A42" s="2"/>
      <c r="B42" s="78" t="s">
        <v>43</v>
      </c>
      <c r="C42" s="78"/>
      <c r="D42" s="78"/>
      <c r="E42" s="78"/>
      <c r="F42" s="78"/>
      <c r="G42" s="78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2"/>
      <c r="AC42" s="3"/>
      <c r="AD42" s="3"/>
    </row>
    <row r="43" spans="1:30" ht="12.75" customHeight="1">
      <c r="A43" s="2"/>
      <c r="B43" s="77" t="s">
        <v>44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30"/>
      <c r="AB43" s="2"/>
      <c r="AC43" s="3"/>
      <c r="AD43" s="3"/>
    </row>
    <row r="44" spans="1:30" ht="12.75" customHeight="1">
      <c r="A44" s="2"/>
      <c r="B44" s="77" t="s">
        <v>45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2"/>
      <c r="AC44" s="3"/>
      <c r="AD44" s="3"/>
    </row>
    <row r="45" spans="1:30" ht="12.75" customHeight="1">
      <c r="A45" s="2"/>
      <c r="B45" s="78" t="s">
        <v>46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30"/>
      <c r="U45" s="30"/>
      <c r="V45" s="30"/>
      <c r="W45" s="30"/>
      <c r="X45" s="30"/>
      <c r="Y45" s="30"/>
      <c r="Z45" s="30"/>
      <c r="AA45" s="30"/>
      <c r="AB45" s="2"/>
      <c r="AC45" s="3"/>
      <c r="AD45" s="3"/>
    </row>
    <row r="46" spans="1:30" ht="12.75" customHeight="1">
      <c r="A46" s="2"/>
      <c r="B46" s="77" t="s">
        <v>47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30"/>
      <c r="AB46" s="2"/>
      <c r="AC46" s="3"/>
      <c r="AD46" s="3"/>
    </row>
    <row r="47" spans="1:30" ht="12.75" customHeight="1">
      <c r="A47" s="2"/>
      <c r="B47" s="78" t="s">
        <v>48</v>
      </c>
      <c r="C47" s="78"/>
      <c r="D47" s="78"/>
      <c r="E47" s="78"/>
      <c r="F47" s="78"/>
      <c r="G47" s="78"/>
      <c r="H47" s="78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2"/>
      <c r="AC47" s="3"/>
      <c r="AD47" s="3"/>
    </row>
    <row r="48" spans="1:30" ht="12.75" customHeight="1">
      <c r="A48" s="2"/>
      <c r="B48" s="77" t="s">
        <v>49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2"/>
      <c r="AC48" s="3"/>
      <c r="AD48" s="3"/>
    </row>
    <row r="49" spans="1:30" ht="12.75" customHeight="1">
      <c r="A49" s="2"/>
      <c r="B49" s="78" t="s">
        <v>50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30"/>
      <c r="AB49" s="2"/>
      <c r="AC49" s="3"/>
      <c r="AD49" s="3"/>
    </row>
    <row r="50" spans="1:30" ht="12.75" customHeight="1">
      <c r="A50" s="2"/>
      <c r="B50" s="78" t="s">
        <v>51</v>
      </c>
      <c r="C50" s="78"/>
      <c r="D50" s="78"/>
      <c r="E50" s="78"/>
      <c r="F50" s="7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"/>
      <c r="AC50" s="3"/>
      <c r="AD50" s="3"/>
    </row>
    <row r="51" spans="1:30" ht="12.75" customHeight="1">
      <c r="A51" s="2"/>
      <c r="B51" s="77" t="s">
        <v>52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2"/>
      <c r="AC51" s="3"/>
      <c r="AD51" s="3"/>
    </row>
    <row r="52" spans="1:30" ht="12.75" customHeight="1">
      <c r="A52" s="2"/>
      <c r="B52" s="78" t="s">
        <v>53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2"/>
      <c r="AC52" s="3"/>
      <c r="AD52" s="3"/>
    </row>
    <row r="53" spans="1:30" ht="18" customHeight="1">
      <c r="A53" s="2"/>
      <c r="B53" s="27"/>
      <c r="C53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"/>
      <c r="AA53" s="2"/>
      <c r="AB53" s="2"/>
      <c r="AC53" s="3"/>
      <c r="AD53" s="3"/>
    </row>
    <row r="54" spans="1:30" ht="22.5" customHeight="1">
      <c r="A54" s="2"/>
      <c r="B54" s="2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2"/>
      <c r="AA54" s="2"/>
      <c r="AB54" s="2"/>
      <c r="AC54" s="3"/>
      <c r="AD54" s="3"/>
    </row>
    <row r="55" spans="1:30" ht="15.75">
      <c r="A55" s="2"/>
      <c r="B55" s="2"/>
      <c r="C55" s="80" t="s">
        <v>54</v>
      </c>
      <c r="D55" s="80"/>
      <c r="E55" s="80"/>
      <c r="F55" s="80"/>
      <c r="G55" s="2"/>
      <c r="H55" s="80" t="s">
        <v>300</v>
      </c>
      <c r="I55" s="80"/>
      <c r="J55" s="80"/>
      <c r="K55" s="8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</row>
    <row r="56" spans="1:30" ht="8.25" customHeight="1">
      <c r="A56" s="2"/>
      <c r="B56" s="2"/>
      <c r="C56" s="80"/>
      <c r="D56" s="80"/>
      <c r="E56" s="80"/>
      <c r="F56" s="80"/>
      <c r="G56" s="2"/>
      <c r="H56" s="80"/>
      <c r="I56" s="80"/>
      <c r="J56" s="80"/>
      <c r="K56" s="80"/>
      <c r="L56" s="2"/>
      <c r="M56" s="2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2"/>
      <c r="Z56" s="2"/>
      <c r="AA56" s="2"/>
      <c r="AB56" s="2"/>
      <c r="AC56" s="3"/>
      <c r="AD56" s="3"/>
    </row>
    <row r="57" spans="1:30" ht="26.25" customHeight="1">
      <c r="A57" s="2"/>
      <c r="B57" s="2"/>
      <c r="C57" s="75" t="s">
        <v>55</v>
      </c>
      <c r="D57" s="75"/>
      <c r="E57" s="75"/>
      <c r="F57" s="75"/>
      <c r="G57" s="6"/>
      <c r="H57" s="76" t="s">
        <v>56</v>
      </c>
      <c r="I57" s="76"/>
      <c r="J57" s="76"/>
      <c r="K57" s="76"/>
      <c r="L57" s="6"/>
      <c r="M57" s="6"/>
      <c r="N57" s="75" t="s">
        <v>57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2"/>
      <c r="Z57" s="2"/>
      <c r="AA57" s="2"/>
      <c r="AB57" s="2"/>
      <c r="AC57" s="3"/>
      <c r="AD57" s="3"/>
    </row>
    <row r="58" spans="1:30" ht="12.75" customHeight="1">
      <c r="A58" s="2"/>
      <c r="B58" s="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3"/>
      <c r="AD58" s="3"/>
    </row>
    <row r="59" spans="1:30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3"/>
      <c r="AD59" s="3"/>
    </row>
    <row r="60" spans="1:30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5.75">
      <c r="A65" s="3"/>
      <c r="B65" s="3"/>
      <c r="C65" s="3"/>
      <c r="D65" s="3"/>
      <c r="E65" s="3"/>
      <c r="F65" s="3"/>
      <c r="G65" s="3"/>
      <c r="H65" s="3">
        <v>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</sheetData>
  <sheetProtection selectLockedCells="1" selectUnlockedCells="1"/>
  <mergeCells count="60">
    <mergeCell ref="B5:G5"/>
    <mergeCell ref="D2:H2"/>
    <mergeCell ref="K2:O2"/>
    <mergeCell ref="V2:X2"/>
    <mergeCell ref="C3:X4"/>
    <mergeCell ref="B6:G14"/>
    <mergeCell ref="H6:Q7"/>
    <mergeCell ref="R6:W6"/>
    <mergeCell ref="H8:Q8"/>
    <mergeCell ref="H9:Q9"/>
    <mergeCell ref="H10:Q10"/>
    <mergeCell ref="H11:Q11"/>
    <mergeCell ref="S11:Y11"/>
    <mergeCell ref="I13:L13"/>
    <mergeCell ref="R13:AA14"/>
    <mergeCell ref="B18:M18"/>
    <mergeCell ref="B20:I20"/>
    <mergeCell ref="B22:AA22"/>
    <mergeCell ref="B23:Y23"/>
    <mergeCell ref="S30:U31"/>
    <mergeCell ref="W30:X31"/>
    <mergeCell ref="Y30:AA31"/>
    <mergeCell ref="B31:K31"/>
    <mergeCell ref="B15:AA15"/>
    <mergeCell ref="C16:Y16"/>
    <mergeCell ref="C17:Y17"/>
    <mergeCell ref="S33:U34"/>
    <mergeCell ref="W33:X34"/>
    <mergeCell ref="B25:AA25"/>
    <mergeCell ref="B26:G26"/>
    <mergeCell ref="B28:AA28"/>
    <mergeCell ref="B30:O30"/>
    <mergeCell ref="Q30:R31"/>
    <mergeCell ref="Y33:AA34"/>
    <mergeCell ref="B34:P34"/>
    <mergeCell ref="B36:Z36"/>
    <mergeCell ref="B37:J37"/>
    <mergeCell ref="B33:O33"/>
    <mergeCell ref="Q33:R34"/>
    <mergeCell ref="B39:O39"/>
    <mergeCell ref="B40:Z40"/>
    <mergeCell ref="B41:Z41"/>
    <mergeCell ref="B42:G42"/>
    <mergeCell ref="B43:Z43"/>
    <mergeCell ref="B44:AA44"/>
    <mergeCell ref="B45:S45"/>
    <mergeCell ref="B46:Z46"/>
    <mergeCell ref="B47:H47"/>
    <mergeCell ref="B48:AA48"/>
    <mergeCell ref="B49:Z49"/>
    <mergeCell ref="B50:F50"/>
    <mergeCell ref="C57:F57"/>
    <mergeCell ref="H57:K57"/>
    <mergeCell ref="N57:X57"/>
    <mergeCell ref="B51:AA51"/>
    <mergeCell ref="B52:N52"/>
    <mergeCell ref="C54:Y54"/>
    <mergeCell ref="C55:F56"/>
    <mergeCell ref="H55:K56"/>
    <mergeCell ref="N56:X56"/>
  </mergeCells>
  <hyperlinks>
    <hyperlink ref="C16" r:id="rId1" display="sekretariat@zozrydultowy."/>
  </hyperlink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G64"/>
  <sheetViews>
    <sheetView showGridLines="0" showRowColHeaders="0" zoomScalePageLayoutView="0" workbookViewId="0" topLeftCell="A29">
      <selection activeCell="F31" sqref="F31:F32"/>
    </sheetView>
  </sheetViews>
  <sheetFormatPr defaultColWidth="9.00390625" defaultRowHeight="12.75"/>
  <cols>
    <col min="1" max="1" width="2.125" style="3" customWidth="1"/>
    <col min="2" max="3" width="7.875" style="3" customWidth="1"/>
    <col min="4" max="4" width="52.125" style="3" customWidth="1"/>
    <col min="5" max="5" width="3.125" style="3" customWidth="1"/>
    <col min="6" max="6" width="28.375" style="3" customWidth="1"/>
    <col min="7" max="7" width="2.125" style="3" customWidth="1"/>
    <col min="8" max="16384" width="9.125" style="3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.75">
      <c r="A2" s="2"/>
      <c r="B2" s="114" t="s">
        <v>58</v>
      </c>
      <c r="C2" s="114"/>
      <c r="D2" s="114"/>
      <c r="E2" s="114"/>
      <c r="F2" s="36" t="s">
        <v>59</v>
      </c>
      <c r="G2" s="2"/>
    </row>
    <row r="3" spans="1:7" ht="12.75">
      <c r="A3" s="2"/>
      <c r="B3" s="30"/>
      <c r="C3" s="30"/>
      <c r="D3" s="30"/>
      <c r="E3" s="30"/>
      <c r="F3" s="2"/>
      <c r="G3" s="2"/>
    </row>
    <row r="4" spans="1:7" ht="12.75">
      <c r="A4" s="2"/>
      <c r="B4" s="77" t="s">
        <v>60</v>
      </c>
      <c r="C4" s="77"/>
      <c r="D4" s="77"/>
      <c r="E4" s="77"/>
      <c r="F4" s="2"/>
      <c r="G4" s="2"/>
    </row>
    <row r="5" spans="1:7" ht="12.75">
      <c r="A5" s="2"/>
      <c r="B5" s="115" t="s">
        <v>61</v>
      </c>
      <c r="C5" s="115"/>
      <c r="D5" s="115"/>
      <c r="E5" s="115"/>
      <c r="F5" s="37" t="s">
        <v>62</v>
      </c>
      <c r="G5" s="2"/>
    </row>
    <row r="6" spans="1:7" ht="12.75" customHeight="1">
      <c r="A6" s="2"/>
      <c r="B6" s="115">
        <v>0</v>
      </c>
      <c r="C6" s="115"/>
      <c r="D6" s="115"/>
      <c r="E6" s="115"/>
      <c r="F6" s="37">
        <v>1</v>
      </c>
      <c r="G6" s="2"/>
    </row>
    <row r="7" spans="1:7" ht="12.75" customHeight="1">
      <c r="A7" s="2"/>
      <c r="B7" s="113" t="s">
        <v>63</v>
      </c>
      <c r="C7" s="113"/>
      <c r="D7" s="113"/>
      <c r="E7" s="104" t="s">
        <v>64</v>
      </c>
      <c r="F7" s="112">
        <f>F9+F11+F13+F15+F17+F19</f>
        <v>65025996.7</v>
      </c>
      <c r="G7" s="2"/>
    </row>
    <row r="8" spans="1:7" ht="12.75">
      <c r="A8" s="2"/>
      <c r="B8" s="113"/>
      <c r="C8" s="113"/>
      <c r="D8" s="113"/>
      <c r="E8" s="104"/>
      <c r="F8" s="112"/>
      <c r="G8" s="2"/>
    </row>
    <row r="9" spans="1:7" ht="12.75" customHeight="1">
      <c r="A9" s="2"/>
      <c r="B9" s="110" t="s">
        <v>65</v>
      </c>
      <c r="C9" s="103" t="s">
        <v>66</v>
      </c>
      <c r="D9" s="103"/>
      <c r="E9" s="104" t="s">
        <v>67</v>
      </c>
      <c r="F9" s="105">
        <v>65025996.7</v>
      </c>
      <c r="G9" s="2"/>
    </row>
    <row r="10" spans="1:7" ht="12.75">
      <c r="A10" s="2"/>
      <c r="B10" s="110"/>
      <c r="C10" s="103"/>
      <c r="D10" s="103"/>
      <c r="E10" s="104"/>
      <c r="F10" s="105"/>
      <c r="G10" s="2"/>
    </row>
    <row r="11" spans="1:7" ht="12.75" customHeight="1">
      <c r="A11" s="2"/>
      <c r="B11" s="110"/>
      <c r="C11" s="106" t="s">
        <v>68</v>
      </c>
      <c r="D11" s="106"/>
      <c r="E11" s="104" t="s">
        <v>69</v>
      </c>
      <c r="F11" s="105"/>
      <c r="G11" s="2"/>
    </row>
    <row r="12" spans="1:7" ht="12.75">
      <c r="A12" s="2"/>
      <c r="B12" s="110"/>
      <c r="C12" s="106"/>
      <c r="D12" s="106"/>
      <c r="E12" s="104"/>
      <c r="F12" s="105"/>
      <c r="G12" s="2"/>
    </row>
    <row r="13" spans="1:7" ht="12.75" customHeight="1">
      <c r="A13" s="2"/>
      <c r="B13" s="110"/>
      <c r="C13" s="103" t="s">
        <v>70</v>
      </c>
      <c r="D13" s="103"/>
      <c r="E13" s="104" t="s">
        <v>71</v>
      </c>
      <c r="F13" s="105"/>
      <c r="G13" s="2"/>
    </row>
    <row r="14" spans="1:7" ht="12.75">
      <c r="A14" s="2"/>
      <c r="B14" s="110"/>
      <c r="C14" s="103"/>
      <c r="D14" s="103"/>
      <c r="E14" s="104"/>
      <c r="F14" s="105"/>
      <c r="G14" s="2"/>
    </row>
    <row r="15" spans="1:7" ht="12.75" customHeight="1">
      <c r="A15" s="2"/>
      <c r="B15" s="110"/>
      <c r="C15" s="103" t="s">
        <v>72</v>
      </c>
      <c r="D15" s="103"/>
      <c r="E15" s="104" t="s">
        <v>73</v>
      </c>
      <c r="F15" s="105"/>
      <c r="G15" s="2"/>
    </row>
    <row r="16" spans="1:7" ht="12.75">
      <c r="A16" s="2"/>
      <c r="B16" s="110"/>
      <c r="C16" s="103"/>
      <c r="D16" s="103"/>
      <c r="E16" s="104"/>
      <c r="F16" s="105"/>
      <c r="G16" s="2"/>
    </row>
    <row r="17" spans="1:7" ht="12.75" customHeight="1">
      <c r="A17" s="2"/>
      <c r="B17" s="110"/>
      <c r="C17" s="103" t="s">
        <v>74</v>
      </c>
      <c r="D17" s="103"/>
      <c r="E17" s="104" t="s">
        <v>75</v>
      </c>
      <c r="F17" s="105"/>
      <c r="G17" s="2"/>
    </row>
    <row r="18" spans="1:7" ht="12.75">
      <c r="A18" s="2"/>
      <c r="B18" s="110"/>
      <c r="C18" s="103"/>
      <c r="D18" s="103"/>
      <c r="E18" s="104"/>
      <c r="F18" s="105"/>
      <c r="G18" s="2"/>
    </row>
    <row r="19" spans="1:7" ht="12.75" customHeight="1">
      <c r="A19" s="2"/>
      <c r="B19" s="110"/>
      <c r="C19" s="106" t="s">
        <v>76</v>
      </c>
      <c r="D19" s="106"/>
      <c r="E19" s="104" t="s">
        <v>77</v>
      </c>
      <c r="F19" s="105"/>
      <c r="G19" s="2"/>
    </row>
    <row r="20" spans="1:7" ht="12.75">
      <c r="A20" s="2"/>
      <c r="B20" s="110"/>
      <c r="C20" s="106"/>
      <c r="D20" s="106"/>
      <c r="E20" s="104"/>
      <c r="F20" s="105"/>
      <c r="G20" s="2"/>
    </row>
    <row r="21" spans="1:7" ht="12.75" customHeight="1">
      <c r="A21" s="2"/>
      <c r="B21" s="109" t="s">
        <v>78</v>
      </c>
      <c r="C21" s="109"/>
      <c r="D21" s="109"/>
      <c r="E21" s="111" t="s">
        <v>79</v>
      </c>
      <c r="F21" s="112">
        <f>IF(AND(F23="",F25="",F29="",F33="",F37="",F41="",F47="",F51=""),"",SUM(F23,F25,F29,F33,F37,F41,F47,F51))</f>
        <v>69902558.63</v>
      </c>
      <c r="G21" s="2"/>
    </row>
    <row r="22" spans="1:7" ht="12.75">
      <c r="A22" s="2"/>
      <c r="B22" s="109"/>
      <c r="C22" s="109"/>
      <c r="D22" s="109"/>
      <c r="E22" s="111"/>
      <c r="F22" s="112"/>
      <c r="G22" s="2"/>
    </row>
    <row r="23" spans="1:7" ht="12.75" customHeight="1">
      <c r="A23" s="2"/>
      <c r="B23" s="110" t="s">
        <v>65</v>
      </c>
      <c r="C23" s="103" t="s">
        <v>80</v>
      </c>
      <c r="D23" s="103"/>
      <c r="E23" s="104" t="s">
        <v>81</v>
      </c>
      <c r="F23" s="105">
        <v>1704113.27</v>
      </c>
      <c r="G23" s="2"/>
    </row>
    <row r="24" spans="1:7" ht="12.75">
      <c r="A24" s="2"/>
      <c r="B24" s="110"/>
      <c r="C24" s="103"/>
      <c r="D24" s="103"/>
      <c r="E24" s="104"/>
      <c r="F24" s="105"/>
      <c r="G24" s="2"/>
    </row>
    <row r="25" spans="1:7" ht="12.75" customHeight="1">
      <c r="A25" s="2"/>
      <c r="B25" s="110"/>
      <c r="C25" s="103" t="s">
        <v>82</v>
      </c>
      <c r="D25" s="103"/>
      <c r="E25" s="104" t="s">
        <v>83</v>
      </c>
      <c r="F25" s="105">
        <v>9789316.29</v>
      </c>
      <c r="G25" s="2"/>
    </row>
    <row r="26" spans="1:7" ht="12.75">
      <c r="A26" s="2"/>
      <c r="B26" s="110"/>
      <c r="C26" s="103"/>
      <c r="D26" s="103"/>
      <c r="E26" s="104"/>
      <c r="F26" s="105"/>
      <c r="G26" s="2"/>
    </row>
    <row r="27" spans="1:7" ht="12.75" customHeight="1">
      <c r="A27" s="2"/>
      <c r="B27" s="110"/>
      <c r="C27" s="106" t="s">
        <v>84</v>
      </c>
      <c r="D27" s="106"/>
      <c r="E27" s="104" t="s">
        <v>85</v>
      </c>
      <c r="F27" s="105">
        <v>2043117</v>
      </c>
      <c r="G27" s="2"/>
    </row>
    <row r="28" spans="1:7" ht="12.75">
      <c r="A28" s="2"/>
      <c r="B28" s="110"/>
      <c r="C28" s="106"/>
      <c r="D28" s="106"/>
      <c r="E28" s="104"/>
      <c r="F28" s="105"/>
      <c r="G28" s="2"/>
    </row>
    <row r="29" spans="1:7" ht="12.75" customHeight="1">
      <c r="A29" s="2"/>
      <c r="B29" s="110"/>
      <c r="C29" s="103" t="s">
        <v>86</v>
      </c>
      <c r="D29" s="103"/>
      <c r="E29" s="104" t="s">
        <v>87</v>
      </c>
      <c r="F29" s="105">
        <v>15446796.63</v>
      </c>
      <c r="G29" s="2"/>
    </row>
    <row r="30" spans="1:7" ht="12.75">
      <c r="A30" s="2"/>
      <c r="B30" s="110"/>
      <c r="C30" s="103"/>
      <c r="D30" s="103"/>
      <c r="E30" s="104"/>
      <c r="F30" s="105"/>
      <c r="G30" s="2"/>
    </row>
    <row r="31" spans="1:7" ht="12.75" customHeight="1">
      <c r="A31" s="2"/>
      <c r="B31" s="110"/>
      <c r="C31" s="106" t="s">
        <v>88</v>
      </c>
      <c r="D31" s="106"/>
      <c r="E31" s="104" t="s">
        <v>89</v>
      </c>
      <c r="F31" s="105">
        <v>0</v>
      </c>
      <c r="G31" s="2"/>
    </row>
    <row r="32" spans="1:7" ht="12.75">
      <c r="A32" s="2"/>
      <c r="B32" s="110"/>
      <c r="C32" s="106"/>
      <c r="D32" s="106"/>
      <c r="E32" s="104"/>
      <c r="F32" s="105"/>
      <c r="G32" s="2"/>
    </row>
    <row r="33" spans="1:7" ht="12.75" customHeight="1">
      <c r="A33" s="2"/>
      <c r="B33" s="110"/>
      <c r="C33" s="103" t="s">
        <v>90</v>
      </c>
      <c r="D33" s="103"/>
      <c r="E33" s="104" t="s">
        <v>91</v>
      </c>
      <c r="F33" s="105">
        <v>1043524.34</v>
      </c>
      <c r="G33" s="2"/>
    </row>
    <row r="34" spans="1:7" ht="12.75">
      <c r="A34" s="2"/>
      <c r="B34" s="110"/>
      <c r="C34" s="103"/>
      <c r="D34" s="103"/>
      <c r="E34" s="104"/>
      <c r="F34" s="105"/>
      <c r="G34" s="2"/>
    </row>
    <row r="35" spans="1:7" ht="12.75" customHeight="1">
      <c r="A35" s="2"/>
      <c r="B35" s="110"/>
      <c r="C35" s="106" t="s">
        <v>92</v>
      </c>
      <c r="D35" s="106"/>
      <c r="E35" s="104" t="s">
        <v>93</v>
      </c>
      <c r="F35" s="105"/>
      <c r="G35" s="2"/>
    </row>
    <row r="36" spans="1:7" ht="12.75">
      <c r="A36" s="2"/>
      <c r="B36" s="110"/>
      <c r="C36" s="106"/>
      <c r="D36" s="106"/>
      <c r="E36" s="104"/>
      <c r="F36" s="105"/>
      <c r="G36" s="2"/>
    </row>
    <row r="37" spans="1:7" ht="12.75" customHeight="1">
      <c r="A37" s="2"/>
      <c r="B37" s="110"/>
      <c r="C37" s="103" t="s">
        <v>94</v>
      </c>
      <c r="D37" s="103"/>
      <c r="E37" s="104" t="s">
        <v>95</v>
      </c>
      <c r="F37" s="105">
        <v>34223590</v>
      </c>
      <c r="G37" s="2"/>
    </row>
    <row r="38" spans="1:7" ht="12.75">
      <c r="A38" s="2"/>
      <c r="B38" s="110"/>
      <c r="C38" s="103"/>
      <c r="D38" s="103"/>
      <c r="E38" s="104"/>
      <c r="F38" s="105"/>
      <c r="G38" s="2"/>
    </row>
    <row r="39" spans="1:7" ht="12.75" customHeight="1">
      <c r="A39" s="2"/>
      <c r="B39" s="110"/>
      <c r="C39" s="106" t="s">
        <v>96</v>
      </c>
      <c r="D39" s="106"/>
      <c r="E39" s="104" t="s">
        <v>97</v>
      </c>
      <c r="F39" s="105">
        <v>33366203.48</v>
      </c>
      <c r="G39" s="2"/>
    </row>
    <row r="40" spans="1:7" ht="12.75">
      <c r="A40" s="2"/>
      <c r="B40" s="110"/>
      <c r="C40" s="106"/>
      <c r="D40" s="106"/>
      <c r="E40" s="104"/>
      <c r="F40" s="105"/>
      <c r="G40" s="2"/>
    </row>
    <row r="41" spans="1:7" ht="12.75" customHeight="1">
      <c r="A41" s="2"/>
      <c r="B41" s="110"/>
      <c r="C41" s="103" t="s">
        <v>98</v>
      </c>
      <c r="D41" s="103"/>
      <c r="E41" s="104" t="s">
        <v>99</v>
      </c>
      <c r="F41" s="105">
        <v>7316839.83</v>
      </c>
      <c r="G41" s="2"/>
    </row>
    <row r="42" spans="1:7" ht="12.75">
      <c r="A42" s="2"/>
      <c r="B42" s="110"/>
      <c r="C42" s="103"/>
      <c r="D42" s="103"/>
      <c r="E42" s="104"/>
      <c r="F42" s="105"/>
      <c r="G42" s="2"/>
    </row>
    <row r="43" spans="1:7" ht="12.75" customHeight="1">
      <c r="A43" s="2"/>
      <c r="B43" s="110"/>
      <c r="C43" s="107" t="s">
        <v>100</v>
      </c>
      <c r="D43" s="108" t="s">
        <v>101</v>
      </c>
      <c r="E43" s="104"/>
      <c r="F43" s="105">
        <v>6222826.84</v>
      </c>
      <c r="G43" s="2"/>
    </row>
    <row r="44" spans="1:7" ht="12.75">
      <c r="A44" s="2"/>
      <c r="B44" s="110"/>
      <c r="C44" s="107"/>
      <c r="D44" s="108"/>
      <c r="E44" s="104"/>
      <c r="F44" s="105"/>
      <c r="G44" s="2"/>
    </row>
    <row r="45" spans="1:7" ht="12.75" customHeight="1">
      <c r="A45" s="2"/>
      <c r="B45" s="110"/>
      <c r="C45" s="107"/>
      <c r="D45" s="103" t="s">
        <v>102</v>
      </c>
      <c r="E45" s="104" t="s">
        <v>103</v>
      </c>
      <c r="F45" s="105">
        <v>22525</v>
      </c>
      <c r="G45" s="2"/>
    </row>
    <row r="46" spans="1:7" ht="12.75">
      <c r="A46" s="2"/>
      <c r="B46" s="110"/>
      <c r="C46" s="107"/>
      <c r="D46" s="103"/>
      <c r="E46" s="104"/>
      <c r="F46" s="105"/>
      <c r="G46" s="2"/>
    </row>
    <row r="47" spans="1:7" ht="12.75" customHeight="1">
      <c r="A47" s="2"/>
      <c r="B47" s="110"/>
      <c r="C47" s="103" t="s">
        <v>104</v>
      </c>
      <c r="D47" s="103"/>
      <c r="E47" s="104" t="s">
        <v>105</v>
      </c>
      <c r="F47" s="105">
        <v>378378.27</v>
      </c>
      <c r="G47" s="2"/>
    </row>
    <row r="48" spans="1:7" ht="12.75">
      <c r="A48" s="2"/>
      <c r="B48" s="110"/>
      <c r="C48" s="103"/>
      <c r="D48" s="103"/>
      <c r="E48" s="104"/>
      <c r="F48" s="105"/>
      <c r="G48" s="2"/>
    </row>
    <row r="49" spans="1:7" ht="12.75" customHeight="1">
      <c r="A49" s="2"/>
      <c r="B49" s="110"/>
      <c r="C49" s="106" t="s">
        <v>106</v>
      </c>
      <c r="D49" s="106"/>
      <c r="E49" s="104" t="s">
        <v>107</v>
      </c>
      <c r="F49" s="105">
        <v>9732.97</v>
      </c>
      <c r="G49" s="2"/>
    </row>
    <row r="50" spans="1:7" ht="12.75">
      <c r="A50" s="2"/>
      <c r="B50" s="110"/>
      <c r="C50" s="106"/>
      <c r="D50" s="106"/>
      <c r="E50" s="104"/>
      <c r="F50" s="105"/>
      <c r="G50" s="2"/>
    </row>
    <row r="51" spans="1:7" ht="12.75" customHeight="1">
      <c r="A51" s="2"/>
      <c r="B51" s="110"/>
      <c r="C51" s="103" t="s">
        <v>108</v>
      </c>
      <c r="D51" s="103"/>
      <c r="E51" s="104" t="s">
        <v>109</v>
      </c>
      <c r="F51" s="105"/>
      <c r="G51" s="2"/>
    </row>
    <row r="52" spans="1:7" ht="12.75">
      <c r="A52" s="2"/>
      <c r="B52" s="110"/>
      <c r="C52" s="103"/>
      <c r="D52" s="103"/>
      <c r="E52" s="104"/>
      <c r="F52" s="105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35" t="s">
        <v>110</v>
      </c>
      <c r="C63" s="35"/>
      <c r="D63" s="2"/>
      <c r="E63" s="2"/>
      <c r="F63" s="2"/>
      <c r="G63" s="2"/>
    </row>
    <row r="64" spans="1:7" ht="10.5" customHeight="1">
      <c r="A64" s="2"/>
      <c r="B64" s="2"/>
      <c r="C64" s="2"/>
      <c r="D64" s="2"/>
      <c r="E64" s="2"/>
      <c r="F64" s="2"/>
      <c r="G64" s="2"/>
    </row>
  </sheetData>
  <sheetProtection selectLockedCells="1" selectUnlockedCells="1"/>
  <mergeCells count="76">
    <mergeCell ref="B2:E2"/>
    <mergeCell ref="B4:E4"/>
    <mergeCell ref="B5:E5"/>
    <mergeCell ref="B6:E6"/>
    <mergeCell ref="C17:D18"/>
    <mergeCell ref="E17:E18"/>
    <mergeCell ref="F17:F18"/>
    <mergeCell ref="B7:D8"/>
    <mergeCell ref="E7:E8"/>
    <mergeCell ref="C13:D14"/>
    <mergeCell ref="E13:E14"/>
    <mergeCell ref="F13:F14"/>
    <mergeCell ref="C15:D16"/>
    <mergeCell ref="E15:E16"/>
    <mergeCell ref="F15:F16"/>
    <mergeCell ref="E21:E22"/>
    <mergeCell ref="F21:F22"/>
    <mergeCell ref="F7:F8"/>
    <mergeCell ref="B9:B20"/>
    <mergeCell ref="C9:D10"/>
    <mergeCell ref="E9:E10"/>
    <mergeCell ref="F9:F10"/>
    <mergeCell ref="C11:D12"/>
    <mergeCell ref="E11:E12"/>
    <mergeCell ref="F11:F12"/>
    <mergeCell ref="C19:D20"/>
    <mergeCell ref="E19:E20"/>
    <mergeCell ref="F19:F20"/>
    <mergeCell ref="B21:D22"/>
    <mergeCell ref="C31:D32"/>
    <mergeCell ref="E31:E32"/>
    <mergeCell ref="F31:F32"/>
    <mergeCell ref="B23:B52"/>
    <mergeCell ref="C23:D24"/>
    <mergeCell ref="E23:E24"/>
    <mergeCell ref="F23:F24"/>
    <mergeCell ref="C25:D26"/>
    <mergeCell ref="E25:E26"/>
    <mergeCell ref="F25:F26"/>
    <mergeCell ref="C33:D34"/>
    <mergeCell ref="E33:E34"/>
    <mergeCell ref="F33:F34"/>
    <mergeCell ref="C29:D30"/>
    <mergeCell ref="E29:E30"/>
    <mergeCell ref="F29:F30"/>
    <mergeCell ref="C27:D28"/>
    <mergeCell ref="E27:E28"/>
    <mergeCell ref="F27:F28"/>
    <mergeCell ref="C35:D36"/>
    <mergeCell ref="E35:E36"/>
    <mergeCell ref="F35:F36"/>
    <mergeCell ref="C37:D38"/>
    <mergeCell ref="E37:E38"/>
    <mergeCell ref="F37:F38"/>
    <mergeCell ref="C39:D40"/>
    <mergeCell ref="E39:E40"/>
    <mergeCell ref="F39:F40"/>
    <mergeCell ref="C41:D42"/>
    <mergeCell ref="E41:E42"/>
    <mergeCell ref="F41:F42"/>
    <mergeCell ref="C43:C46"/>
    <mergeCell ref="D43:D44"/>
    <mergeCell ref="E43:E44"/>
    <mergeCell ref="F43:F44"/>
    <mergeCell ref="D45:D46"/>
    <mergeCell ref="E45:E46"/>
    <mergeCell ref="F45:F46"/>
    <mergeCell ref="C51:D52"/>
    <mergeCell ref="E51:E52"/>
    <mergeCell ref="F51:F52"/>
    <mergeCell ref="C47:D48"/>
    <mergeCell ref="E47:E48"/>
    <mergeCell ref="F47:F48"/>
    <mergeCell ref="C49:D50"/>
    <mergeCell ref="E49:E50"/>
    <mergeCell ref="F49:F50"/>
  </mergeCells>
  <printOptions horizontalCentered="1"/>
  <pageMargins left="0.19652777777777777" right="0.19652777777777777" top="0.39375" bottom="0.179861111111111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V63"/>
  <sheetViews>
    <sheetView showGridLines="0" showRowColHeaders="0" tabSelected="1" zoomScalePageLayoutView="0" workbookViewId="0" topLeftCell="A18">
      <selection activeCell="L24" sqref="L24:U25"/>
    </sheetView>
  </sheetViews>
  <sheetFormatPr defaultColWidth="9.00390625" defaultRowHeight="12.75"/>
  <cols>
    <col min="1" max="1" width="2.125" style="3" customWidth="1"/>
    <col min="2" max="3" width="5.375" style="3" customWidth="1"/>
    <col min="4" max="4" width="32.125" style="3" customWidth="1"/>
    <col min="5" max="6" width="2.875" style="3" customWidth="1"/>
    <col min="7" max="7" width="10.125" style="3" customWidth="1"/>
    <col min="8" max="9" width="2.875" style="3" customWidth="1"/>
    <col min="10" max="10" width="3.125" style="3" customWidth="1"/>
    <col min="11" max="21" width="2.875" style="3" customWidth="1"/>
    <col min="22" max="22" width="2.125" style="3" customWidth="1"/>
    <col min="23" max="16384" width="9.125" style="3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39" t="s">
        <v>111</v>
      </c>
      <c r="E2" s="40"/>
      <c r="F2" s="40"/>
      <c r="G2" s="119" t="s">
        <v>1</v>
      </c>
      <c r="H2" s="119"/>
      <c r="I2" s="119"/>
      <c r="J2" s="119"/>
      <c r="K2" s="40"/>
      <c r="L2" s="40"/>
      <c r="M2" s="40"/>
      <c r="N2" s="40"/>
      <c r="O2" s="40"/>
      <c r="P2" s="2"/>
      <c r="Q2" s="120" t="s">
        <v>112</v>
      </c>
      <c r="R2" s="120"/>
      <c r="S2" s="120"/>
      <c r="T2" s="41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"/>
      <c r="B4" s="121" t="s">
        <v>113</v>
      </c>
      <c r="C4" s="121"/>
      <c r="D4" s="121"/>
      <c r="E4" s="121"/>
      <c r="F4" s="121"/>
      <c r="G4" s="12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2"/>
    </row>
    <row r="5" spans="1: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>
      <c r="A7" s="2"/>
      <c r="B7" s="114" t="s">
        <v>114</v>
      </c>
      <c r="C7" s="114"/>
      <c r="D7" s="1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 customHeight="1">
      <c r="A8" s="2"/>
      <c r="B8" s="110" t="s">
        <v>61</v>
      </c>
      <c r="C8" s="110"/>
      <c r="D8" s="110"/>
      <c r="E8" s="110"/>
      <c r="F8" s="110"/>
      <c r="G8" s="110"/>
      <c r="H8" s="110"/>
      <c r="I8" s="110"/>
      <c r="J8" s="110"/>
      <c r="K8" s="110"/>
      <c r="L8" s="110" t="s">
        <v>62</v>
      </c>
      <c r="M8" s="110"/>
      <c r="N8" s="110"/>
      <c r="O8" s="110"/>
      <c r="P8" s="110"/>
      <c r="Q8" s="110"/>
      <c r="R8" s="110"/>
      <c r="S8" s="110"/>
      <c r="T8" s="110"/>
      <c r="U8" s="110"/>
      <c r="V8" s="2"/>
    </row>
    <row r="9" spans="1:22" ht="12.75" customHeight="1">
      <c r="A9" s="2"/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>
        <v>1</v>
      </c>
      <c r="M9" s="110"/>
      <c r="N9" s="110"/>
      <c r="O9" s="110"/>
      <c r="P9" s="110"/>
      <c r="Q9" s="110"/>
      <c r="R9" s="110"/>
      <c r="S9" s="110"/>
      <c r="T9" s="110"/>
      <c r="U9" s="110"/>
      <c r="V9" s="2"/>
    </row>
    <row r="10" spans="1:22" ht="12.75">
      <c r="A10" s="2"/>
      <c r="B10" s="118" t="s">
        <v>115</v>
      </c>
      <c r="C10" s="118"/>
      <c r="D10" s="118"/>
      <c r="E10" s="118"/>
      <c r="F10" s="118"/>
      <c r="G10" s="118"/>
      <c r="H10" s="118"/>
      <c r="I10" s="118"/>
      <c r="J10" s="118"/>
      <c r="K10" s="115">
        <v>24</v>
      </c>
      <c r="L10" s="117">
        <f>IF(AND('Strona 2'!F7="",'Strona 2'!F21=""),"",IF(SUM('Strona 2'!F7,-'Strona 2'!F21)&gt;0,SUM('Strona 2'!F7,-'Strona 2'!F21),0))</f>
        <v>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2"/>
    </row>
    <row r="11" spans="1:22" ht="12.75">
      <c r="A11" s="2"/>
      <c r="B11" s="118"/>
      <c r="C11" s="118"/>
      <c r="D11" s="118"/>
      <c r="E11" s="118"/>
      <c r="F11" s="118"/>
      <c r="G11" s="118"/>
      <c r="H11" s="118"/>
      <c r="I11" s="118"/>
      <c r="J11" s="118"/>
      <c r="K11" s="115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2"/>
    </row>
    <row r="12" spans="1:22" ht="12.75" customHeight="1">
      <c r="A12" s="2"/>
      <c r="B12" s="113" t="s">
        <v>116</v>
      </c>
      <c r="C12" s="113"/>
      <c r="D12" s="113"/>
      <c r="E12" s="113"/>
      <c r="F12" s="113"/>
      <c r="G12" s="113"/>
      <c r="H12" s="113"/>
      <c r="I12" s="113"/>
      <c r="J12" s="113"/>
      <c r="K12" s="115">
        <v>25</v>
      </c>
      <c r="L12" s="117">
        <f>IF(AND('Strona 2'!F7="",'Strona 2'!F21=""),"",IF(SUM('Strona 2'!F21,-'Strona 2'!F7)&gt;0,SUM('Strona 2'!F21,-'Strona 2'!F7),0))</f>
        <v>4876561.929999992</v>
      </c>
      <c r="M12" s="117"/>
      <c r="N12" s="117"/>
      <c r="O12" s="117"/>
      <c r="P12" s="117"/>
      <c r="Q12" s="117"/>
      <c r="R12" s="117"/>
      <c r="S12" s="117"/>
      <c r="T12" s="117"/>
      <c r="U12" s="117"/>
      <c r="V12" s="2"/>
    </row>
    <row r="13" spans="1:22" ht="12.75">
      <c r="A13" s="2"/>
      <c r="B13" s="113"/>
      <c r="C13" s="113"/>
      <c r="D13" s="113"/>
      <c r="E13" s="113"/>
      <c r="F13" s="113"/>
      <c r="G13" s="113"/>
      <c r="H13" s="113"/>
      <c r="I13" s="113"/>
      <c r="J13" s="113"/>
      <c r="K13" s="115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2"/>
    </row>
    <row r="14" spans="1:22" ht="12.75" customHeight="1">
      <c r="A14" s="2"/>
      <c r="B14" s="113" t="s">
        <v>117</v>
      </c>
      <c r="C14" s="113"/>
      <c r="D14" s="113"/>
      <c r="E14" s="113"/>
      <c r="F14" s="113"/>
      <c r="G14" s="113"/>
      <c r="H14" s="113"/>
      <c r="I14" s="113"/>
      <c r="J14" s="113"/>
      <c r="K14" s="115">
        <v>26</v>
      </c>
      <c r="L14" s="117">
        <f>IF(AND(L16="",L18="",L20=""),"",SUM(L16,L18,L20))</f>
        <v>1101721</v>
      </c>
      <c r="M14" s="117"/>
      <c r="N14" s="117"/>
      <c r="O14" s="117"/>
      <c r="P14" s="117"/>
      <c r="Q14" s="117"/>
      <c r="R14" s="117"/>
      <c r="S14" s="117"/>
      <c r="T14" s="117"/>
      <c r="U14" s="117"/>
      <c r="V14" s="2"/>
    </row>
    <row r="15" spans="1:22" ht="12.75">
      <c r="A15" s="2"/>
      <c r="B15" s="113"/>
      <c r="C15" s="113"/>
      <c r="D15" s="113"/>
      <c r="E15" s="113"/>
      <c r="F15" s="113"/>
      <c r="G15" s="113"/>
      <c r="H15" s="113"/>
      <c r="I15" s="113"/>
      <c r="J15" s="113"/>
      <c r="K15" s="115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2"/>
    </row>
    <row r="16" spans="1:22" ht="12.75" customHeight="1">
      <c r="A16" s="2"/>
      <c r="B16" s="110" t="s">
        <v>65</v>
      </c>
      <c r="C16" s="110"/>
      <c r="D16" s="103" t="s">
        <v>118</v>
      </c>
      <c r="E16" s="103"/>
      <c r="F16" s="103"/>
      <c r="G16" s="103"/>
      <c r="H16" s="103"/>
      <c r="I16" s="103"/>
      <c r="J16" s="103"/>
      <c r="K16" s="115">
        <v>27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2"/>
    </row>
    <row r="17" spans="1:22" ht="12.75">
      <c r="A17" s="2"/>
      <c r="B17" s="110"/>
      <c r="C17" s="110"/>
      <c r="D17" s="103"/>
      <c r="E17" s="103"/>
      <c r="F17" s="103"/>
      <c r="G17" s="103"/>
      <c r="H17" s="103"/>
      <c r="I17" s="103"/>
      <c r="J17" s="103"/>
      <c r="K17" s="115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2"/>
    </row>
    <row r="18" spans="1:22" ht="12.75" customHeight="1">
      <c r="A18" s="2"/>
      <c r="B18" s="110"/>
      <c r="C18" s="110"/>
      <c r="D18" s="103" t="s">
        <v>119</v>
      </c>
      <c r="E18" s="103"/>
      <c r="F18" s="103"/>
      <c r="G18" s="103"/>
      <c r="H18" s="103"/>
      <c r="I18" s="103"/>
      <c r="J18" s="103"/>
      <c r="K18" s="115">
        <v>28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2"/>
    </row>
    <row r="19" spans="1:22" ht="12.75">
      <c r="A19" s="2"/>
      <c r="B19" s="110"/>
      <c r="C19" s="110"/>
      <c r="D19" s="103"/>
      <c r="E19" s="103"/>
      <c r="F19" s="103"/>
      <c r="G19" s="103"/>
      <c r="H19" s="103"/>
      <c r="I19" s="103"/>
      <c r="J19" s="103"/>
      <c r="K19" s="115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2"/>
    </row>
    <row r="20" spans="1:22" ht="12.75" customHeight="1">
      <c r="A20" s="2"/>
      <c r="B20" s="110"/>
      <c r="C20" s="110"/>
      <c r="D20" s="103" t="s">
        <v>120</v>
      </c>
      <c r="E20" s="103"/>
      <c r="F20" s="103"/>
      <c r="G20" s="103"/>
      <c r="H20" s="103"/>
      <c r="I20" s="103"/>
      <c r="J20" s="103"/>
      <c r="K20" s="115">
        <v>29</v>
      </c>
      <c r="L20" s="116">
        <v>1101721</v>
      </c>
      <c r="M20" s="116"/>
      <c r="N20" s="116"/>
      <c r="O20" s="116"/>
      <c r="P20" s="116"/>
      <c r="Q20" s="116"/>
      <c r="R20" s="116"/>
      <c r="S20" s="116"/>
      <c r="T20" s="116"/>
      <c r="U20" s="116"/>
      <c r="V20" s="2"/>
    </row>
    <row r="21" spans="1:22" ht="12.75">
      <c r="A21" s="2"/>
      <c r="B21" s="110"/>
      <c r="C21" s="110"/>
      <c r="D21" s="103"/>
      <c r="E21" s="103"/>
      <c r="F21" s="103"/>
      <c r="G21" s="103"/>
      <c r="H21" s="103"/>
      <c r="I21" s="103"/>
      <c r="J21" s="103"/>
      <c r="K21" s="115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2"/>
    </row>
    <row r="22" spans="1:22" ht="12.75" customHeight="1">
      <c r="A22" s="2"/>
      <c r="B22" s="110"/>
      <c r="C22" s="110"/>
      <c r="D22" s="106" t="s">
        <v>121</v>
      </c>
      <c r="E22" s="106"/>
      <c r="F22" s="106"/>
      <c r="G22" s="106"/>
      <c r="H22" s="106"/>
      <c r="I22" s="106"/>
      <c r="J22" s="106"/>
      <c r="K22" s="115">
        <v>30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2"/>
    </row>
    <row r="23" spans="1:22" ht="12.75">
      <c r="A23" s="2"/>
      <c r="B23" s="110"/>
      <c r="C23" s="110"/>
      <c r="D23" s="106"/>
      <c r="E23" s="106"/>
      <c r="F23" s="106"/>
      <c r="G23" s="106"/>
      <c r="H23" s="106"/>
      <c r="I23" s="106"/>
      <c r="J23" s="106"/>
      <c r="K23" s="115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2"/>
    </row>
    <row r="24" spans="1:22" ht="12.75" customHeight="1">
      <c r="A24" s="2"/>
      <c r="B24" s="113" t="s">
        <v>122</v>
      </c>
      <c r="C24" s="113"/>
      <c r="D24" s="113"/>
      <c r="E24" s="113"/>
      <c r="F24" s="113"/>
      <c r="G24" s="113"/>
      <c r="H24" s="113"/>
      <c r="I24" s="113"/>
      <c r="J24" s="113"/>
      <c r="K24" s="115">
        <v>31</v>
      </c>
      <c r="L24" s="117">
        <f>IF(AND(L26="",L28="",L30=""),"",SUM(L26,L28,L30))</f>
        <v>306331</v>
      </c>
      <c r="M24" s="117"/>
      <c r="N24" s="117"/>
      <c r="O24" s="117"/>
      <c r="P24" s="117"/>
      <c r="Q24" s="117"/>
      <c r="R24" s="117"/>
      <c r="S24" s="117"/>
      <c r="T24" s="117"/>
      <c r="U24" s="117"/>
      <c r="V24" s="2"/>
    </row>
    <row r="25" spans="1:22" ht="12.75">
      <c r="A25" s="2"/>
      <c r="B25" s="113"/>
      <c r="C25" s="113"/>
      <c r="D25" s="113"/>
      <c r="E25" s="113"/>
      <c r="F25" s="113"/>
      <c r="G25" s="113"/>
      <c r="H25" s="113"/>
      <c r="I25" s="113"/>
      <c r="J25" s="113"/>
      <c r="K25" s="115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2"/>
    </row>
    <row r="26" spans="1:22" ht="12.75" customHeight="1">
      <c r="A26" s="2"/>
      <c r="B26" s="110" t="s">
        <v>65</v>
      </c>
      <c r="C26" s="103" t="s">
        <v>123</v>
      </c>
      <c r="D26" s="103"/>
      <c r="E26" s="103"/>
      <c r="F26" s="103"/>
      <c r="G26" s="103"/>
      <c r="H26" s="103"/>
      <c r="I26" s="103"/>
      <c r="J26" s="103"/>
      <c r="K26" s="115">
        <v>32</v>
      </c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2"/>
    </row>
    <row r="27" spans="1:22" ht="12.75">
      <c r="A27" s="2"/>
      <c r="B27" s="110"/>
      <c r="C27" s="103"/>
      <c r="D27" s="103"/>
      <c r="E27" s="103"/>
      <c r="F27" s="103"/>
      <c r="G27" s="103"/>
      <c r="H27" s="103"/>
      <c r="I27" s="103"/>
      <c r="J27" s="103"/>
      <c r="K27" s="115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2"/>
    </row>
    <row r="28" spans="1:22" ht="12.75" customHeight="1">
      <c r="A28" s="2"/>
      <c r="B28" s="110"/>
      <c r="C28" s="103" t="s">
        <v>124</v>
      </c>
      <c r="D28" s="103"/>
      <c r="E28" s="103"/>
      <c r="F28" s="103"/>
      <c r="G28" s="103"/>
      <c r="H28" s="103"/>
      <c r="I28" s="103"/>
      <c r="J28" s="103"/>
      <c r="K28" s="115">
        <v>33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2"/>
    </row>
    <row r="29" spans="1:22" ht="12.75">
      <c r="A29" s="2"/>
      <c r="B29" s="110"/>
      <c r="C29" s="103"/>
      <c r="D29" s="103"/>
      <c r="E29" s="103"/>
      <c r="F29" s="103"/>
      <c r="G29" s="103"/>
      <c r="H29" s="103"/>
      <c r="I29" s="103"/>
      <c r="J29" s="103"/>
      <c r="K29" s="115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2"/>
    </row>
    <row r="30" spans="1:22" ht="12.75" customHeight="1">
      <c r="A30" s="2"/>
      <c r="B30" s="110"/>
      <c r="C30" s="103" t="s">
        <v>125</v>
      </c>
      <c r="D30" s="103"/>
      <c r="E30" s="103"/>
      <c r="F30" s="103"/>
      <c r="G30" s="103"/>
      <c r="H30" s="103"/>
      <c r="I30" s="103"/>
      <c r="J30" s="103"/>
      <c r="K30" s="115">
        <v>34</v>
      </c>
      <c r="L30" s="116">
        <v>306331</v>
      </c>
      <c r="M30" s="116"/>
      <c r="N30" s="116"/>
      <c r="O30" s="116"/>
      <c r="P30" s="116"/>
      <c r="Q30" s="116"/>
      <c r="R30" s="116"/>
      <c r="S30" s="116"/>
      <c r="T30" s="116"/>
      <c r="U30" s="116"/>
      <c r="V30" s="2"/>
    </row>
    <row r="31" spans="1:22" ht="12.75">
      <c r="A31" s="2"/>
      <c r="B31" s="110"/>
      <c r="C31" s="103"/>
      <c r="D31" s="103"/>
      <c r="E31" s="103"/>
      <c r="F31" s="103"/>
      <c r="G31" s="103"/>
      <c r="H31" s="103"/>
      <c r="I31" s="103"/>
      <c r="J31" s="103"/>
      <c r="K31" s="115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2"/>
    </row>
    <row r="32" spans="1:22" ht="12.75" customHeight="1">
      <c r="A32" s="2"/>
      <c r="B32" s="110"/>
      <c r="C32" s="103" t="s">
        <v>126</v>
      </c>
      <c r="D32" s="103" t="s">
        <v>127</v>
      </c>
      <c r="E32" s="103"/>
      <c r="F32" s="103"/>
      <c r="G32" s="103"/>
      <c r="H32" s="103"/>
      <c r="I32" s="103"/>
      <c r="J32" s="103"/>
      <c r="K32" s="115">
        <v>35</v>
      </c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2"/>
    </row>
    <row r="33" spans="1:22" ht="12.75">
      <c r="A33" s="2"/>
      <c r="B33" s="110"/>
      <c r="C33" s="103"/>
      <c r="D33" s="103"/>
      <c r="E33" s="103"/>
      <c r="F33" s="103"/>
      <c r="G33" s="103"/>
      <c r="H33" s="103"/>
      <c r="I33" s="103"/>
      <c r="J33" s="103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2"/>
    </row>
    <row r="34" spans="1:22" ht="12.75" customHeight="1">
      <c r="A34" s="2"/>
      <c r="B34" s="110"/>
      <c r="C34" s="103"/>
      <c r="D34" s="103" t="s">
        <v>128</v>
      </c>
      <c r="E34" s="103"/>
      <c r="F34" s="103"/>
      <c r="G34" s="103"/>
      <c r="H34" s="103"/>
      <c r="I34" s="103"/>
      <c r="J34" s="103"/>
      <c r="K34" s="115">
        <v>36</v>
      </c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2"/>
    </row>
    <row r="35" spans="1:22" ht="12.75">
      <c r="A35" s="2"/>
      <c r="B35" s="110"/>
      <c r="C35" s="103"/>
      <c r="D35" s="103"/>
      <c r="E35" s="103"/>
      <c r="F35" s="103"/>
      <c r="G35" s="103"/>
      <c r="H35" s="103"/>
      <c r="I35" s="103"/>
      <c r="J35" s="103"/>
      <c r="K35" s="115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2"/>
    </row>
    <row r="36" spans="1:22" ht="12.75" customHeight="1">
      <c r="A36" s="2"/>
      <c r="B36" s="113" t="s">
        <v>129</v>
      </c>
      <c r="C36" s="113"/>
      <c r="D36" s="113"/>
      <c r="E36" s="113"/>
      <c r="F36" s="113"/>
      <c r="G36" s="113"/>
      <c r="H36" s="113"/>
      <c r="I36" s="113"/>
      <c r="J36" s="113"/>
      <c r="K36" s="115">
        <v>37</v>
      </c>
      <c r="L36" s="117">
        <f>IF(AND('Strona 2'!F7="",'Strona 2'!F21="",L14="",L24=""),"",IF((SUM('Strona 2'!F7,L14)-SUM('Strona 2'!F21,L24))&lt;0,0,(SUM('Strona 2'!F7,L14)-SUM('Strona 2'!F21,L24))))</f>
        <v>0</v>
      </c>
      <c r="M36" s="117"/>
      <c r="N36" s="117"/>
      <c r="O36" s="117"/>
      <c r="P36" s="117"/>
      <c r="Q36" s="117"/>
      <c r="R36" s="117"/>
      <c r="S36" s="117"/>
      <c r="T36" s="117"/>
      <c r="U36" s="117"/>
      <c r="V36" s="2"/>
    </row>
    <row r="37" spans="1:22" ht="12.75">
      <c r="A37" s="2"/>
      <c r="B37" s="113"/>
      <c r="C37" s="113"/>
      <c r="D37" s="113"/>
      <c r="E37" s="113"/>
      <c r="F37" s="113"/>
      <c r="G37" s="113"/>
      <c r="H37" s="113"/>
      <c r="I37" s="113"/>
      <c r="J37" s="113"/>
      <c r="K37" s="115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2"/>
    </row>
    <row r="38" spans="1:22" ht="12.75" customHeight="1">
      <c r="A38" s="2"/>
      <c r="B38" s="113" t="s">
        <v>130</v>
      </c>
      <c r="C38" s="113"/>
      <c r="D38" s="113"/>
      <c r="E38" s="113"/>
      <c r="F38" s="113"/>
      <c r="G38" s="113"/>
      <c r="H38" s="113"/>
      <c r="I38" s="113"/>
      <c r="J38" s="113"/>
      <c r="K38" s="115">
        <v>38</v>
      </c>
      <c r="L38" s="117">
        <f>IF(AND('Strona 2'!F7="",'Strona 2'!F21="",L14="",L24=""),"",IF((-SUM('Strona 2'!F7,L14)+SUM('Strona 2'!F21,L24))&lt;0,0,(-SUM('Strona 2'!F7,L14)+SUM('Strona 2'!F21,L24))))</f>
        <v>4081171.9299999923</v>
      </c>
      <c r="M38" s="117"/>
      <c r="N38" s="117"/>
      <c r="O38" s="117"/>
      <c r="P38" s="117"/>
      <c r="Q38" s="117"/>
      <c r="R38" s="117"/>
      <c r="S38" s="117"/>
      <c r="T38" s="117"/>
      <c r="U38" s="117"/>
      <c r="V38" s="2"/>
    </row>
    <row r="39" spans="1:22" ht="12.75">
      <c r="A39" s="2"/>
      <c r="B39" s="113"/>
      <c r="C39" s="113"/>
      <c r="D39" s="113"/>
      <c r="E39" s="113"/>
      <c r="F39" s="113"/>
      <c r="G39" s="113"/>
      <c r="H39" s="113"/>
      <c r="I39" s="113"/>
      <c r="J39" s="113"/>
      <c r="K39" s="115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2"/>
    </row>
    <row r="40" spans="1:22" ht="12.75" customHeight="1">
      <c r="A40" s="2"/>
      <c r="B40" s="113" t="s">
        <v>131</v>
      </c>
      <c r="C40" s="113"/>
      <c r="D40" s="113"/>
      <c r="E40" s="113"/>
      <c r="F40" s="113"/>
      <c r="G40" s="113"/>
      <c r="H40" s="113"/>
      <c r="I40" s="113"/>
      <c r="J40" s="113"/>
      <c r="K40" s="115">
        <v>39</v>
      </c>
      <c r="L40" s="117">
        <f>L44</f>
        <v>72667.23</v>
      </c>
      <c r="M40" s="117"/>
      <c r="N40" s="117"/>
      <c r="O40" s="117"/>
      <c r="P40" s="117"/>
      <c r="Q40" s="117"/>
      <c r="R40" s="117"/>
      <c r="S40" s="117"/>
      <c r="T40" s="117"/>
      <c r="U40" s="117"/>
      <c r="V40" s="2"/>
    </row>
    <row r="41" spans="1:22" ht="12.75">
      <c r="A41" s="2"/>
      <c r="B41" s="113"/>
      <c r="C41" s="113"/>
      <c r="D41" s="113"/>
      <c r="E41" s="113"/>
      <c r="F41" s="113"/>
      <c r="G41" s="113"/>
      <c r="H41" s="113"/>
      <c r="I41" s="113"/>
      <c r="J41" s="113"/>
      <c r="K41" s="115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2"/>
    </row>
    <row r="42" spans="1:22" ht="12.75" customHeight="1">
      <c r="A42" s="2"/>
      <c r="B42" s="110" t="s">
        <v>65</v>
      </c>
      <c r="C42" s="110"/>
      <c r="D42" s="103" t="s">
        <v>132</v>
      </c>
      <c r="E42" s="103"/>
      <c r="F42" s="103"/>
      <c r="G42" s="103"/>
      <c r="H42" s="103"/>
      <c r="I42" s="103"/>
      <c r="J42" s="103"/>
      <c r="K42" s="115">
        <v>40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2"/>
    </row>
    <row r="43" spans="1:22" ht="12.75">
      <c r="A43" s="2"/>
      <c r="B43" s="110"/>
      <c r="C43" s="110"/>
      <c r="D43" s="103"/>
      <c r="E43" s="103"/>
      <c r="F43" s="103"/>
      <c r="G43" s="103"/>
      <c r="H43" s="103"/>
      <c r="I43" s="103"/>
      <c r="J43" s="103"/>
      <c r="K43" s="115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2"/>
    </row>
    <row r="44" spans="1:22" ht="12.75" customHeight="1">
      <c r="A44" s="2"/>
      <c r="B44" s="110"/>
      <c r="C44" s="110"/>
      <c r="D44" s="103" t="s">
        <v>133</v>
      </c>
      <c r="E44" s="103"/>
      <c r="F44" s="103"/>
      <c r="G44" s="103"/>
      <c r="H44" s="103"/>
      <c r="I44" s="103"/>
      <c r="J44" s="103"/>
      <c r="K44" s="115">
        <v>41</v>
      </c>
      <c r="L44" s="116">
        <v>72667.23</v>
      </c>
      <c r="M44" s="116"/>
      <c r="N44" s="116"/>
      <c r="O44" s="116"/>
      <c r="P44" s="116"/>
      <c r="Q44" s="116"/>
      <c r="R44" s="116"/>
      <c r="S44" s="116"/>
      <c r="T44" s="116"/>
      <c r="U44" s="116"/>
      <c r="V44" s="2"/>
    </row>
    <row r="45" spans="1:22" ht="12.75">
      <c r="A45" s="2"/>
      <c r="B45" s="110"/>
      <c r="C45" s="110"/>
      <c r="D45" s="103"/>
      <c r="E45" s="103"/>
      <c r="F45" s="103"/>
      <c r="G45" s="103"/>
      <c r="H45" s="103"/>
      <c r="I45" s="103"/>
      <c r="J45" s="103"/>
      <c r="K45" s="115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2"/>
    </row>
    <row r="46" spans="1:22" ht="12.75" customHeight="1">
      <c r="A46" s="2"/>
      <c r="B46" s="110"/>
      <c r="C46" s="110"/>
      <c r="D46" s="106" t="s">
        <v>134</v>
      </c>
      <c r="E46" s="106"/>
      <c r="F46" s="106"/>
      <c r="G46" s="106"/>
      <c r="H46" s="106"/>
      <c r="I46" s="106"/>
      <c r="J46" s="106"/>
      <c r="K46" s="115">
        <v>42</v>
      </c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2"/>
    </row>
    <row r="47" spans="1:22" ht="12.75">
      <c r="A47" s="2"/>
      <c r="B47" s="110"/>
      <c r="C47" s="110"/>
      <c r="D47" s="106"/>
      <c r="E47" s="106"/>
      <c r="F47" s="106"/>
      <c r="G47" s="106"/>
      <c r="H47" s="106"/>
      <c r="I47" s="106"/>
      <c r="J47" s="106"/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2"/>
    </row>
    <row r="48" spans="1:22" ht="12.75" customHeight="1">
      <c r="A48" s="2"/>
      <c r="B48" s="110"/>
      <c r="C48" s="110"/>
      <c r="D48" s="103" t="s">
        <v>135</v>
      </c>
      <c r="E48" s="103"/>
      <c r="F48" s="103"/>
      <c r="G48" s="103"/>
      <c r="H48" s="103"/>
      <c r="I48" s="103"/>
      <c r="J48" s="103"/>
      <c r="K48" s="115">
        <v>43</v>
      </c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2"/>
    </row>
    <row r="49" spans="1:22" ht="12.75">
      <c r="A49" s="2"/>
      <c r="B49" s="110"/>
      <c r="C49" s="110"/>
      <c r="D49" s="103"/>
      <c r="E49" s="103"/>
      <c r="F49" s="103"/>
      <c r="G49" s="103"/>
      <c r="H49" s="103"/>
      <c r="I49" s="103"/>
      <c r="J49" s="103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2"/>
    </row>
    <row r="50" spans="1:22" ht="12.75" customHeight="1">
      <c r="A50" s="2"/>
      <c r="B50" s="110"/>
      <c r="C50" s="110"/>
      <c r="D50" s="103" t="s">
        <v>136</v>
      </c>
      <c r="E50" s="103"/>
      <c r="F50" s="103"/>
      <c r="G50" s="103"/>
      <c r="H50" s="103"/>
      <c r="I50" s="103"/>
      <c r="J50" s="103"/>
      <c r="K50" s="115">
        <v>44</v>
      </c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2"/>
    </row>
    <row r="51" spans="1:22" ht="12.75">
      <c r="A51" s="2"/>
      <c r="B51" s="110"/>
      <c r="C51" s="110"/>
      <c r="D51" s="103"/>
      <c r="E51" s="103"/>
      <c r="F51" s="103"/>
      <c r="G51" s="103"/>
      <c r="H51" s="103"/>
      <c r="I51" s="103"/>
      <c r="J51" s="103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2"/>
    </row>
    <row r="52" spans="1:22" ht="12.75" customHeight="1">
      <c r="A52" s="2"/>
      <c r="B52" s="110"/>
      <c r="C52" s="110"/>
      <c r="D52" s="103" t="s">
        <v>137</v>
      </c>
      <c r="E52" s="103"/>
      <c r="F52" s="103"/>
      <c r="G52" s="103"/>
      <c r="H52" s="103"/>
      <c r="I52" s="103"/>
      <c r="J52" s="103"/>
      <c r="K52" s="115">
        <v>45</v>
      </c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2"/>
    </row>
    <row r="53" spans="1:22" ht="12.75">
      <c r="A53" s="2"/>
      <c r="B53" s="110"/>
      <c r="C53" s="110"/>
      <c r="D53" s="103"/>
      <c r="E53" s="103"/>
      <c r="F53" s="103"/>
      <c r="G53" s="103"/>
      <c r="H53" s="103"/>
      <c r="I53" s="103"/>
      <c r="J53" s="103"/>
      <c r="K53" s="115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2"/>
    </row>
    <row r="54" spans="1:22" ht="12.75" customHeight="1">
      <c r="A54" s="2"/>
      <c r="B54" s="110"/>
      <c r="C54" s="110"/>
      <c r="D54" s="106" t="s">
        <v>138</v>
      </c>
      <c r="E54" s="106"/>
      <c r="F54" s="106"/>
      <c r="G54" s="106"/>
      <c r="H54" s="106"/>
      <c r="I54" s="106"/>
      <c r="J54" s="106"/>
      <c r="K54" s="115">
        <v>46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2"/>
    </row>
    <row r="55" spans="1:22" ht="12.75">
      <c r="A55" s="2"/>
      <c r="B55" s="110"/>
      <c r="C55" s="110"/>
      <c r="D55" s="106"/>
      <c r="E55" s="106"/>
      <c r="F55" s="106"/>
      <c r="G55" s="106"/>
      <c r="H55" s="106"/>
      <c r="I55" s="106"/>
      <c r="J55" s="106"/>
      <c r="K55" s="115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1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3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35" t="s">
        <v>110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</sheetData>
  <sheetProtection selectLockedCells="1" selectUnlockedCells="1"/>
  <mergeCells count="81">
    <mergeCell ref="G2:J2"/>
    <mergeCell ref="Q2:S2"/>
    <mergeCell ref="B4:G4"/>
    <mergeCell ref="B7:D7"/>
    <mergeCell ref="B8:K8"/>
    <mergeCell ref="L8:U8"/>
    <mergeCell ref="B9:K9"/>
    <mergeCell ref="L9:U9"/>
    <mergeCell ref="B10:J11"/>
    <mergeCell ref="K10:K11"/>
    <mergeCell ref="L10:U11"/>
    <mergeCell ref="B12:J13"/>
    <mergeCell ref="K12:K13"/>
    <mergeCell ref="L12:U13"/>
    <mergeCell ref="L20:U21"/>
    <mergeCell ref="D22:J23"/>
    <mergeCell ref="K22:K23"/>
    <mergeCell ref="L22:U23"/>
    <mergeCell ref="L14:U15"/>
    <mergeCell ref="B16:C23"/>
    <mergeCell ref="D16:J17"/>
    <mergeCell ref="K16:K17"/>
    <mergeCell ref="L16:U17"/>
    <mergeCell ref="D18:J19"/>
    <mergeCell ref="K18:K19"/>
    <mergeCell ref="L18:U19"/>
    <mergeCell ref="D20:J21"/>
    <mergeCell ref="K20:K21"/>
    <mergeCell ref="D32:J33"/>
    <mergeCell ref="K32:K33"/>
    <mergeCell ref="B14:J15"/>
    <mergeCell ref="K14:K15"/>
    <mergeCell ref="C28:J29"/>
    <mergeCell ref="K28:K29"/>
    <mergeCell ref="B24:J25"/>
    <mergeCell ref="K24:K25"/>
    <mergeCell ref="L24:U25"/>
    <mergeCell ref="B26:B35"/>
    <mergeCell ref="C26:J27"/>
    <mergeCell ref="K26:K27"/>
    <mergeCell ref="L26:U27"/>
    <mergeCell ref="L28:U29"/>
    <mergeCell ref="C30:J31"/>
    <mergeCell ref="K30:K31"/>
    <mergeCell ref="L30:U31"/>
    <mergeCell ref="C32:C35"/>
    <mergeCell ref="D48:J49"/>
    <mergeCell ref="K48:K49"/>
    <mergeCell ref="L32:U33"/>
    <mergeCell ref="D34:J35"/>
    <mergeCell ref="K34:K35"/>
    <mergeCell ref="L34:U35"/>
    <mergeCell ref="B36:J37"/>
    <mergeCell ref="K36:K37"/>
    <mergeCell ref="L36:U37"/>
    <mergeCell ref="B38:J39"/>
    <mergeCell ref="K38:K39"/>
    <mergeCell ref="L38:U39"/>
    <mergeCell ref="B40:J41"/>
    <mergeCell ref="K40:K41"/>
    <mergeCell ref="L40:U41"/>
    <mergeCell ref="L48:U49"/>
    <mergeCell ref="D54:J55"/>
    <mergeCell ref="K54:K55"/>
    <mergeCell ref="L54:U55"/>
    <mergeCell ref="D50:J51"/>
    <mergeCell ref="K50:K51"/>
    <mergeCell ref="L50:U51"/>
    <mergeCell ref="D52:J53"/>
    <mergeCell ref="K52:K53"/>
    <mergeCell ref="L52:U53"/>
    <mergeCell ref="B42:C55"/>
    <mergeCell ref="D42:J43"/>
    <mergeCell ref="K42:K43"/>
    <mergeCell ref="L42:U43"/>
    <mergeCell ref="D44:J45"/>
    <mergeCell ref="K44:K45"/>
    <mergeCell ref="L44:U45"/>
    <mergeCell ref="D46:J47"/>
    <mergeCell ref="K46:K47"/>
    <mergeCell ref="L46:U47"/>
  </mergeCells>
  <printOptions horizontalCentered="1"/>
  <pageMargins left="0.19652777777777777" right="0.19652777777777777" top="0.39375" bottom="0.20972222222222223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54"/>
  <sheetViews>
    <sheetView showGridLines="0" showRowColHeaders="0" zoomScalePageLayoutView="0" workbookViewId="0" topLeftCell="A8">
      <selection activeCell="E11" sqref="E11:E12"/>
    </sheetView>
  </sheetViews>
  <sheetFormatPr defaultColWidth="9.00390625" defaultRowHeight="12.75"/>
  <cols>
    <col min="1" max="1" width="2.125" style="3" customWidth="1"/>
    <col min="2" max="2" width="7.375" style="3" customWidth="1"/>
    <col min="3" max="3" width="60.125" style="3" customWidth="1"/>
    <col min="4" max="4" width="2.875" style="3" customWidth="1"/>
    <col min="5" max="5" width="28.375" style="3" customWidth="1"/>
    <col min="6" max="6" width="2.125" style="3" customWidth="1"/>
    <col min="7" max="16384" width="9.125" style="3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77" t="s">
        <v>139</v>
      </c>
      <c r="C2" s="77"/>
      <c r="D2" s="77"/>
      <c r="E2" s="36" t="s">
        <v>140</v>
      </c>
      <c r="F2" s="2"/>
    </row>
    <row r="3" spans="1:6" ht="12.75">
      <c r="A3" s="2"/>
      <c r="B3" s="115" t="s">
        <v>61</v>
      </c>
      <c r="C3" s="115"/>
      <c r="D3" s="115"/>
      <c r="E3" s="37" t="s">
        <v>62</v>
      </c>
      <c r="F3" s="2"/>
    </row>
    <row r="4" spans="1:6" ht="12.75">
      <c r="A4" s="2"/>
      <c r="B4" s="115">
        <v>0</v>
      </c>
      <c r="C4" s="115"/>
      <c r="D4" s="115"/>
      <c r="E4" s="37">
        <v>1</v>
      </c>
      <c r="F4" s="2"/>
    </row>
    <row r="5" spans="1:6" ht="12.75" customHeight="1">
      <c r="A5" s="2"/>
      <c r="B5" s="113" t="s">
        <v>141</v>
      </c>
      <c r="C5" s="113"/>
      <c r="D5" s="104" t="s">
        <v>142</v>
      </c>
      <c r="E5" s="122">
        <f>SUM(E7+E11+E13+E15)</f>
        <v>787878.9</v>
      </c>
      <c r="F5" s="2"/>
    </row>
    <row r="6" spans="1:6" ht="14.25" customHeight="1">
      <c r="A6" s="2"/>
      <c r="B6" s="113"/>
      <c r="C6" s="113"/>
      <c r="D6" s="104"/>
      <c r="E6" s="122"/>
      <c r="F6" s="2"/>
    </row>
    <row r="7" spans="1:6" ht="14.25" customHeight="1">
      <c r="A7" s="2"/>
      <c r="B7" s="110" t="s">
        <v>65</v>
      </c>
      <c r="C7" s="103" t="s">
        <v>133</v>
      </c>
      <c r="D7" s="104" t="s">
        <v>143</v>
      </c>
      <c r="E7" s="123">
        <v>697681.9</v>
      </c>
      <c r="F7" s="2"/>
    </row>
    <row r="8" spans="1:6" ht="14.25" customHeight="1">
      <c r="A8" s="2"/>
      <c r="B8" s="110"/>
      <c r="C8" s="103"/>
      <c r="D8" s="104"/>
      <c r="E8" s="123"/>
      <c r="F8" s="2"/>
    </row>
    <row r="9" spans="1:6" ht="14.25" customHeight="1">
      <c r="A9" s="2"/>
      <c r="B9" s="110"/>
      <c r="C9" s="106" t="s">
        <v>144</v>
      </c>
      <c r="D9" s="104" t="s">
        <v>145</v>
      </c>
      <c r="E9" s="123">
        <v>454528.73</v>
      </c>
      <c r="F9" s="2"/>
    </row>
    <row r="10" spans="1:6" ht="14.25" customHeight="1">
      <c r="A10" s="2"/>
      <c r="B10" s="110"/>
      <c r="C10" s="106"/>
      <c r="D10" s="104"/>
      <c r="E10" s="123"/>
      <c r="F10" s="2"/>
    </row>
    <row r="11" spans="1:6" ht="14.25" customHeight="1">
      <c r="A11" s="2"/>
      <c r="B11" s="110"/>
      <c r="C11" s="103" t="s">
        <v>146</v>
      </c>
      <c r="D11" s="104" t="s">
        <v>147</v>
      </c>
      <c r="E11" s="123"/>
      <c r="F11" s="2"/>
    </row>
    <row r="12" spans="1:6" ht="14.25" customHeight="1">
      <c r="A12" s="2"/>
      <c r="B12" s="110"/>
      <c r="C12" s="103"/>
      <c r="D12" s="104"/>
      <c r="E12" s="123"/>
      <c r="F12" s="2"/>
    </row>
    <row r="13" spans="1:6" ht="14.25" customHeight="1">
      <c r="A13" s="2"/>
      <c r="B13" s="110"/>
      <c r="C13" s="103" t="s">
        <v>136</v>
      </c>
      <c r="D13" s="104" t="s">
        <v>148</v>
      </c>
      <c r="E13" s="123"/>
      <c r="F13" s="2"/>
    </row>
    <row r="14" spans="1:6" ht="14.25" customHeight="1">
      <c r="A14" s="2"/>
      <c r="B14" s="110"/>
      <c r="C14" s="103"/>
      <c r="D14" s="104"/>
      <c r="E14" s="123"/>
      <c r="F14" s="2"/>
    </row>
    <row r="15" spans="1:6" ht="14.25" customHeight="1">
      <c r="A15" s="2"/>
      <c r="B15" s="110"/>
      <c r="C15" s="103" t="s">
        <v>137</v>
      </c>
      <c r="D15" s="104" t="s">
        <v>149</v>
      </c>
      <c r="E15" s="123">
        <v>90197</v>
      </c>
      <c r="F15" s="2"/>
    </row>
    <row r="16" spans="1:6" ht="14.25" customHeight="1">
      <c r="A16" s="2"/>
      <c r="B16" s="110"/>
      <c r="C16" s="103"/>
      <c r="D16" s="104"/>
      <c r="E16" s="123"/>
      <c r="F16" s="2"/>
    </row>
    <row r="17" spans="1:6" ht="14.25" customHeight="1">
      <c r="A17" s="2"/>
      <c r="B17" s="110"/>
      <c r="C17" s="106" t="s">
        <v>150</v>
      </c>
      <c r="D17" s="104" t="s">
        <v>151</v>
      </c>
      <c r="E17" s="123"/>
      <c r="F17" s="2"/>
    </row>
    <row r="18" spans="1:6" ht="14.25" customHeight="1">
      <c r="A18" s="2"/>
      <c r="B18" s="110"/>
      <c r="C18" s="106"/>
      <c r="D18" s="104"/>
      <c r="E18" s="123"/>
      <c r="F18" s="2"/>
    </row>
    <row r="19" spans="1:6" ht="14.25" customHeight="1">
      <c r="A19" s="2"/>
      <c r="B19" s="109" t="s">
        <v>152</v>
      </c>
      <c r="C19" s="109"/>
      <c r="D19" s="104" t="s">
        <v>153</v>
      </c>
      <c r="E19" s="122">
        <f>IF(AND('Strona 2'!F7="",'Strona 2'!F21="",'Strona 3'!L14="",'Strona 3'!L24="",'Strona 3'!L40="",E5=""),"",IF((SUM('Strona 2'!F7,'Strona 3'!L14,'Strona 3'!L40)-SUM('Strona 2'!F21,'Strona 3'!L24,E5))&lt;0,0,(SUM('Strona 2'!F7,'Strona 3'!L14,'Strona 3'!L40)-SUM('Strona 2'!F21,'Strona 3'!L24,E5))))</f>
        <v>0</v>
      </c>
      <c r="F19" s="2"/>
    </row>
    <row r="20" spans="1:6" ht="14.25" customHeight="1">
      <c r="A20" s="2"/>
      <c r="B20" s="109"/>
      <c r="C20" s="109"/>
      <c r="D20" s="104"/>
      <c r="E20" s="122"/>
      <c r="F20" s="2"/>
    </row>
    <row r="21" spans="1:6" ht="14.25" customHeight="1">
      <c r="A21" s="2"/>
      <c r="B21" s="113" t="s">
        <v>154</v>
      </c>
      <c r="C21" s="113"/>
      <c r="D21" s="104" t="s">
        <v>155</v>
      </c>
      <c r="E21" s="122">
        <f>IF(AND('Strona 2'!F7="",'Strona 2'!F21="",'Strona 3'!L14="",'Strona 3'!L24="",'Strona 3'!L40="",E5=""),"",IF((-SUM('Strona 2'!F7,'Strona 3'!L14,'Strona 3'!L40)+SUM('Strona 2'!F21,'Strona 3'!L24,E5))&lt;0,0,(-SUM('Strona 2'!F7,'Strona 3'!L14,'Strona 3'!L40)+SUM('Strona 2'!F21,'Strona 3'!L24,E5))))</f>
        <v>4796383.6000000015</v>
      </c>
      <c r="F21" s="2"/>
    </row>
    <row r="22" spans="1:6" ht="14.25" customHeight="1">
      <c r="A22" s="2"/>
      <c r="B22" s="113"/>
      <c r="C22" s="113"/>
      <c r="D22" s="104"/>
      <c r="E22" s="122"/>
      <c r="F22" s="2"/>
    </row>
    <row r="23" spans="1:6" ht="14.25" customHeight="1">
      <c r="A23" s="2"/>
      <c r="B23" s="113" t="s">
        <v>156</v>
      </c>
      <c r="C23" s="113"/>
      <c r="D23" s="104" t="s">
        <v>157</v>
      </c>
      <c r="E23" s="123"/>
      <c r="F23" s="2"/>
    </row>
    <row r="24" spans="1:6" ht="14.25" customHeight="1">
      <c r="A24" s="2"/>
      <c r="B24" s="113"/>
      <c r="C24" s="113"/>
      <c r="D24" s="104"/>
      <c r="E24" s="123"/>
      <c r="F24" s="2"/>
    </row>
    <row r="25" spans="1:6" ht="14.25" customHeight="1">
      <c r="A25" s="2"/>
      <c r="B25" s="113" t="s">
        <v>158</v>
      </c>
      <c r="C25" s="113"/>
      <c r="D25" s="104" t="s">
        <v>159</v>
      </c>
      <c r="E25" s="123"/>
      <c r="F25" s="2"/>
    </row>
    <row r="26" spans="1:6" ht="14.25" customHeight="1">
      <c r="A26" s="2"/>
      <c r="B26" s="113"/>
      <c r="C26" s="113"/>
      <c r="D26" s="104"/>
      <c r="E26" s="123"/>
      <c r="F26" s="2"/>
    </row>
    <row r="27" spans="1:6" ht="14.25" customHeight="1">
      <c r="A27" s="2"/>
      <c r="B27" s="113" t="s">
        <v>160</v>
      </c>
      <c r="C27" s="113"/>
      <c r="D27" s="104" t="s">
        <v>161</v>
      </c>
      <c r="E27" s="122">
        <f>IF(AND('Strona 2'!F7="",'Strona 2'!F21="",'Strona 3'!L14="",'Strona 3'!L24="",'Strona 3'!L40="",E5="",E23="",E25=""),"",IF((SUM('Strona 2'!F7,'Strona 3'!L14,'Strona 3'!L40,E23)-SUM('Strona 2'!F21,'Strona 3'!L24,E5,E25))&lt;0,0,(SUM('Strona 2'!F7,'Strona 3'!L14,'Strona 3'!L40,E23)-SUM('Strona 2'!F21,'Strona 3'!L24,E5,E25))))</f>
        <v>0</v>
      </c>
      <c r="F27" s="2"/>
    </row>
    <row r="28" spans="1:6" ht="14.25" customHeight="1">
      <c r="A28" s="2"/>
      <c r="B28" s="113"/>
      <c r="C28" s="113"/>
      <c r="D28" s="104"/>
      <c r="E28" s="122"/>
      <c r="F28" s="2"/>
    </row>
    <row r="29" spans="1:6" ht="14.25" customHeight="1">
      <c r="A29" s="2"/>
      <c r="B29" s="113" t="s">
        <v>162</v>
      </c>
      <c r="C29" s="113"/>
      <c r="D29" s="104" t="s">
        <v>163</v>
      </c>
      <c r="E29" s="122">
        <f>IF(AND('Strona 2'!F7="",'Strona 2'!F21="",'Strona 3'!L14="",'Strona 3'!L24="",'Strona 3'!L40="",E5="",E23="",E25=""),"",IF((-SUM('Strona 2'!F7,'Strona 3'!L14,'Strona 3'!L40,E23)+SUM('Strona 2'!F21,'Strona 3'!L24,E5,E25))&lt;0,0,(-SUM('Strona 2'!F7,'Strona 3'!L14,'Strona 3'!L40,E23)+SUM('Strona 2'!F21,'Strona 3'!L24,E5,E25))))</f>
        <v>4796383.6000000015</v>
      </c>
      <c r="F29" s="2"/>
    </row>
    <row r="30" spans="1:6" ht="14.25" customHeight="1">
      <c r="A30" s="2"/>
      <c r="B30" s="113"/>
      <c r="C30" s="113"/>
      <c r="D30" s="104"/>
      <c r="E30" s="122"/>
      <c r="F30" s="2"/>
    </row>
    <row r="31" spans="1:6" ht="14.25" customHeight="1">
      <c r="A31" s="2"/>
      <c r="B31" s="113" t="s">
        <v>164</v>
      </c>
      <c r="C31" s="113"/>
      <c r="D31" s="104" t="s">
        <v>165</v>
      </c>
      <c r="E31" s="123">
        <f>E33</f>
        <v>99660</v>
      </c>
      <c r="F31" s="2"/>
    </row>
    <row r="32" spans="1:6" ht="14.25" customHeight="1">
      <c r="A32" s="2"/>
      <c r="B32" s="113"/>
      <c r="C32" s="113"/>
      <c r="D32" s="104"/>
      <c r="E32" s="123"/>
      <c r="F32" s="2"/>
    </row>
    <row r="33" spans="1:6" ht="14.25" customHeight="1">
      <c r="A33" s="2"/>
      <c r="B33" s="115" t="s">
        <v>65</v>
      </c>
      <c r="C33" s="124" t="s">
        <v>166</v>
      </c>
      <c r="D33" s="104" t="s">
        <v>167</v>
      </c>
      <c r="E33" s="123">
        <v>99660</v>
      </c>
      <c r="F33" s="2"/>
    </row>
    <row r="34" spans="1:6" ht="14.25" customHeight="1">
      <c r="A34" s="2"/>
      <c r="B34" s="115"/>
      <c r="C34" s="124"/>
      <c r="D34" s="104"/>
      <c r="E34" s="123"/>
      <c r="F34" s="2"/>
    </row>
    <row r="35" spans="1:6" ht="14.25" customHeight="1">
      <c r="A35" s="2"/>
      <c r="B35" s="115"/>
      <c r="C35" s="124" t="s">
        <v>168</v>
      </c>
      <c r="D35" s="104" t="s">
        <v>169</v>
      </c>
      <c r="E35" s="123"/>
      <c r="F35" s="2"/>
    </row>
    <row r="36" spans="1:6" ht="14.25" customHeight="1">
      <c r="A36" s="2"/>
      <c r="B36" s="115"/>
      <c r="C36" s="124"/>
      <c r="D36" s="104"/>
      <c r="E36" s="123"/>
      <c r="F36" s="2"/>
    </row>
    <row r="37" spans="1:6" ht="14.25" customHeight="1">
      <c r="A37" s="2"/>
      <c r="B37" s="118" t="s">
        <v>170</v>
      </c>
      <c r="C37" s="118"/>
      <c r="D37" s="104" t="s">
        <v>171</v>
      </c>
      <c r="E37" s="123"/>
      <c r="F37" s="2"/>
    </row>
    <row r="38" spans="1:6" ht="14.25" customHeight="1">
      <c r="A38" s="2"/>
      <c r="B38" s="118"/>
      <c r="C38" s="118"/>
      <c r="D38" s="104"/>
      <c r="E38" s="123"/>
      <c r="F38" s="2"/>
    </row>
    <row r="39" spans="1:6" ht="14.25" customHeight="1">
      <c r="A39" s="2"/>
      <c r="B39" s="118" t="s">
        <v>172</v>
      </c>
      <c r="C39" s="118"/>
      <c r="D39" s="104" t="s">
        <v>173</v>
      </c>
      <c r="E39" s="122">
        <f>IF(AND('Strona 2'!F7="",'Strona 2'!F21="",'Strona 3'!L14="",'Strona 3'!L24="",'Strona 3'!L40="",E5="",E23="",E25="",E31="",E37=""),"",IF((SUM('Strona 2'!F7,'Strona 3'!L14,'Strona 3'!L40,E23)-SUM('Strona 2'!F21,'Strona 3'!L24,E5,E25,E31,E37))&lt;0,0,(SUM('Strona 2'!F7,'Strona 3'!L14,'Strona 3'!L40,E23)-SUM('Strona 2'!F21,'Strona 3'!L24,E5,E25,E31,E37))))</f>
        <v>0</v>
      </c>
      <c r="F39" s="2"/>
    </row>
    <row r="40" spans="1:6" ht="14.25" customHeight="1">
      <c r="A40" s="2"/>
      <c r="B40" s="118"/>
      <c r="C40" s="118"/>
      <c r="D40" s="104"/>
      <c r="E40" s="122"/>
      <c r="F40" s="2"/>
    </row>
    <row r="41" spans="1:6" ht="14.25" customHeight="1">
      <c r="A41" s="2"/>
      <c r="B41" s="118" t="s">
        <v>174</v>
      </c>
      <c r="C41" s="118"/>
      <c r="D41" s="104" t="s">
        <v>175</v>
      </c>
      <c r="E41" s="122">
        <f>IF(AND('Strona 2'!F7="",'Strona 2'!F21="",'Strona 3'!L14="",'Strona 3'!L24="",'Strona 3'!L40="",E5="",E23="",E25="",E31="",E37=""),"",IF((-SUM('Strona 2'!F7,'Strona 3'!L14,'Strona 3'!L40,E23)+SUM('Strona 2'!F21,'Strona 3'!L24,E5,E25,E31,E37))&lt;0,0,(-SUM('Strona 2'!F7,'Strona 3'!L14,'Strona 3'!L40,E23)+SUM('Strona 2'!F21,'Strona 3'!L24,E5,E25,E31,E37))))</f>
        <v>4896043.6000000015</v>
      </c>
      <c r="F41" s="2"/>
    </row>
    <row r="42" spans="1:6" ht="14.25" customHeight="1">
      <c r="A42" s="2"/>
      <c r="B42" s="118"/>
      <c r="C42" s="118"/>
      <c r="D42" s="104"/>
      <c r="E42" s="122"/>
      <c r="F42" s="2"/>
    </row>
    <row r="43" spans="1:6" ht="26.25" customHeight="1">
      <c r="A43" s="2"/>
      <c r="B43" s="2"/>
      <c r="C43" s="2"/>
      <c r="D43" s="2"/>
      <c r="E43" s="2"/>
      <c r="F43" s="2"/>
    </row>
    <row r="44" spans="1:6" ht="28.5" customHeight="1">
      <c r="A44" s="2"/>
      <c r="B44" s="2"/>
      <c r="C44" s="2"/>
      <c r="D44" s="2"/>
      <c r="E44" s="2"/>
      <c r="F44" s="2"/>
    </row>
    <row r="45" spans="1:6" ht="30" customHeight="1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23.25" customHeight="1">
      <c r="A47" s="2"/>
      <c r="B47" s="2"/>
      <c r="C47" s="2"/>
      <c r="D47" s="2"/>
      <c r="E47" s="2"/>
      <c r="F47" s="2"/>
    </row>
    <row r="48" spans="1:6" ht="24.75" customHeight="1">
      <c r="A48" s="2"/>
      <c r="B48" s="2"/>
      <c r="C48" s="2"/>
      <c r="D48" s="2"/>
      <c r="E48" s="2"/>
      <c r="F48" s="2"/>
    </row>
    <row r="49" spans="1:6" ht="30" customHeight="1">
      <c r="A49" s="2"/>
      <c r="B49" s="2"/>
      <c r="C49" s="2"/>
      <c r="D49" s="2"/>
      <c r="E49" s="2"/>
      <c r="F49" s="2"/>
    </row>
    <row r="50" spans="1:6" ht="15" customHeight="1">
      <c r="A50" s="2"/>
      <c r="B50" s="2"/>
      <c r="C50" s="2"/>
      <c r="D50" s="2"/>
      <c r="E50" s="2"/>
      <c r="F50" s="2"/>
    </row>
    <row r="51" spans="1:6" ht="12.75">
      <c r="A51" s="2"/>
      <c r="B51" s="35" t="s">
        <v>110</v>
      </c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</sheetData>
  <sheetProtection selectLockedCells="1" selectUnlockedCells="1"/>
  <mergeCells count="62">
    <mergeCell ref="E13:E14"/>
    <mergeCell ref="B2:D2"/>
    <mergeCell ref="B3:D3"/>
    <mergeCell ref="B4:D4"/>
    <mergeCell ref="B5:C6"/>
    <mergeCell ref="D5:D6"/>
    <mergeCell ref="D9:D10"/>
    <mergeCell ref="E9:E10"/>
    <mergeCell ref="D17:D18"/>
    <mergeCell ref="E17:E18"/>
    <mergeCell ref="E5:E6"/>
    <mergeCell ref="C11:C12"/>
    <mergeCell ref="D11:D12"/>
    <mergeCell ref="E11:E12"/>
    <mergeCell ref="D15:D16"/>
    <mergeCell ref="E15:E16"/>
    <mergeCell ref="C13:C14"/>
    <mergeCell ref="D13:D14"/>
    <mergeCell ref="B19:C20"/>
    <mergeCell ref="D19:D20"/>
    <mergeCell ref="E19:E20"/>
    <mergeCell ref="B7:B18"/>
    <mergeCell ref="C7:C8"/>
    <mergeCell ref="D7:D8"/>
    <mergeCell ref="E7:E8"/>
    <mergeCell ref="C9:C10"/>
    <mergeCell ref="C15:C16"/>
    <mergeCell ref="C17:C18"/>
    <mergeCell ref="B21:C22"/>
    <mergeCell ref="D21:D22"/>
    <mergeCell ref="E21:E22"/>
    <mergeCell ref="B23:C24"/>
    <mergeCell ref="D23:D24"/>
    <mergeCell ref="E23:E24"/>
    <mergeCell ref="B25:C26"/>
    <mergeCell ref="D25:D26"/>
    <mergeCell ref="E25:E26"/>
    <mergeCell ref="B27:C28"/>
    <mergeCell ref="D27:D28"/>
    <mergeCell ref="E27:E28"/>
    <mergeCell ref="B29:C30"/>
    <mergeCell ref="D29:D30"/>
    <mergeCell ref="E29:E30"/>
    <mergeCell ref="B31:C32"/>
    <mergeCell ref="D31:D32"/>
    <mergeCell ref="E31:E32"/>
    <mergeCell ref="B33:B36"/>
    <mergeCell ref="C33:C34"/>
    <mergeCell ref="D33:D34"/>
    <mergeCell ref="E33:E34"/>
    <mergeCell ref="C35:C36"/>
    <mergeCell ref="D35:D36"/>
    <mergeCell ref="E35:E36"/>
    <mergeCell ref="B41:C42"/>
    <mergeCell ref="D41:D42"/>
    <mergeCell ref="E41:E42"/>
    <mergeCell ref="B37:C38"/>
    <mergeCell ref="D37:D38"/>
    <mergeCell ref="E37:E38"/>
    <mergeCell ref="B39:C40"/>
    <mergeCell ref="D39:D40"/>
    <mergeCell ref="E39:E40"/>
  </mergeCells>
  <printOptions horizontalCentered="1"/>
  <pageMargins left="0.19652777777777777" right="0.19652777777777777" top="0.1701388888888889" bottom="0.32013888888888886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K64"/>
  <sheetViews>
    <sheetView showGridLines="0" showRowColHeaders="0" zoomScalePageLayoutView="0" workbookViewId="0" topLeftCell="A34">
      <selection activeCell="I32" sqref="I32:J33"/>
    </sheetView>
  </sheetViews>
  <sheetFormatPr defaultColWidth="9.00390625" defaultRowHeight="12.75"/>
  <cols>
    <col min="1" max="1" width="2.125" style="3" customWidth="1"/>
    <col min="2" max="2" width="8.875" style="3" customWidth="1"/>
    <col min="3" max="3" width="5.125" style="3" customWidth="1"/>
    <col min="4" max="4" width="7.125" style="3" customWidth="1"/>
    <col min="5" max="5" width="27.375" style="3" customWidth="1"/>
    <col min="6" max="6" width="4.375" style="3" customWidth="1"/>
    <col min="7" max="7" width="14.375" style="3" customWidth="1"/>
    <col min="8" max="8" width="3.00390625" style="3" customWidth="1"/>
    <col min="9" max="9" width="5.375" style="3" customWidth="1"/>
    <col min="10" max="10" width="22.875" style="3" customWidth="1"/>
    <col min="11" max="11" width="2.125" style="3" customWidth="1"/>
    <col min="12" max="16384" width="9.125" style="3" customWidth="1"/>
  </cols>
  <sheetData>
    <row r="1" spans="1:1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42"/>
      <c r="C2" s="2"/>
      <c r="D2" s="2"/>
      <c r="E2" s="2"/>
      <c r="F2" s="2"/>
      <c r="G2" s="2"/>
      <c r="H2" s="2"/>
      <c r="I2" s="2"/>
      <c r="J2" s="43" t="s">
        <v>176</v>
      </c>
      <c r="K2" s="2"/>
    </row>
    <row r="3" spans="1:11" ht="12.75">
      <c r="A3" s="2"/>
      <c r="B3" s="114" t="s">
        <v>177</v>
      </c>
      <c r="C3" s="114"/>
      <c r="D3" s="114"/>
      <c r="E3" s="114"/>
      <c r="F3" s="30"/>
      <c r="G3" s="30"/>
      <c r="H3" s="30"/>
      <c r="I3" s="30"/>
      <c r="J3" s="43"/>
      <c r="K3" s="2"/>
    </row>
    <row r="4" spans="1:11" ht="12.75">
      <c r="A4" s="2"/>
      <c r="B4" s="132" t="s">
        <v>61</v>
      </c>
      <c r="C4" s="132"/>
      <c r="D4" s="132"/>
      <c r="E4" s="132"/>
      <c r="F4" s="132"/>
      <c r="G4" s="132"/>
      <c r="H4" s="132"/>
      <c r="I4" s="133" t="s">
        <v>62</v>
      </c>
      <c r="J4" s="133"/>
      <c r="K4" s="2"/>
    </row>
    <row r="5" spans="1:11" ht="12.75">
      <c r="A5" s="2"/>
      <c r="B5" s="115">
        <v>0</v>
      </c>
      <c r="C5" s="115"/>
      <c r="D5" s="115"/>
      <c r="E5" s="115"/>
      <c r="F5" s="115"/>
      <c r="G5" s="115"/>
      <c r="H5" s="115"/>
      <c r="I5" s="134">
        <v>1</v>
      </c>
      <c r="J5" s="134"/>
      <c r="K5" s="2"/>
    </row>
    <row r="6" spans="1:11" ht="12.75" customHeight="1">
      <c r="A6" s="2"/>
      <c r="B6" s="113" t="s">
        <v>178</v>
      </c>
      <c r="C6" s="113"/>
      <c r="D6" s="113"/>
      <c r="E6" s="113"/>
      <c r="F6" s="113"/>
      <c r="G6" s="113"/>
      <c r="H6" s="115">
        <v>66</v>
      </c>
      <c r="I6" s="116"/>
      <c r="J6" s="116"/>
      <c r="K6" s="2"/>
    </row>
    <row r="7" spans="1:11" ht="12.75">
      <c r="A7" s="2"/>
      <c r="B7" s="113"/>
      <c r="C7" s="113"/>
      <c r="D7" s="113"/>
      <c r="E7" s="113"/>
      <c r="F7" s="113"/>
      <c r="G7" s="113"/>
      <c r="H7" s="115"/>
      <c r="I7" s="116"/>
      <c r="J7" s="116"/>
      <c r="K7" s="2"/>
    </row>
    <row r="8" spans="1:11" ht="12.75" customHeight="1">
      <c r="A8" s="2"/>
      <c r="B8" s="103" t="s">
        <v>179</v>
      </c>
      <c r="C8" s="103"/>
      <c r="D8" s="103"/>
      <c r="E8" s="103"/>
      <c r="F8" s="103"/>
      <c r="G8" s="103"/>
      <c r="H8" s="115">
        <v>67</v>
      </c>
      <c r="I8" s="116">
        <v>1831817.68</v>
      </c>
      <c r="J8" s="116"/>
      <c r="K8" s="2"/>
    </row>
    <row r="9" spans="1:11" ht="12.75">
      <c r="A9" s="2"/>
      <c r="B9" s="103"/>
      <c r="C9" s="103"/>
      <c r="D9" s="103"/>
      <c r="E9" s="103"/>
      <c r="F9" s="103"/>
      <c r="G9" s="103"/>
      <c r="H9" s="115"/>
      <c r="I9" s="116"/>
      <c r="J9" s="116"/>
      <c r="K9" s="2"/>
    </row>
    <row r="10" spans="1:11" ht="12.75" customHeight="1">
      <c r="A10" s="2"/>
      <c r="B10" s="103" t="s">
        <v>180</v>
      </c>
      <c r="C10" s="103"/>
      <c r="D10" s="103"/>
      <c r="E10" s="103"/>
      <c r="F10" s="103"/>
      <c r="G10" s="103"/>
      <c r="H10" s="115">
        <v>68</v>
      </c>
      <c r="I10" s="116">
        <v>61918.59</v>
      </c>
      <c r="J10" s="116"/>
      <c r="K10" s="2"/>
    </row>
    <row r="11" spans="1:11" ht="12.75">
      <c r="A11" s="2"/>
      <c r="B11" s="103"/>
      <c r="C11" s="103"/>
      <c r="D11" s="103"/>
      <c r="E11" s="103"/>
      <c r="F11" s="103"/>
      <c r="G11" s="103"/>
      <c r="H11" s="115"/>
      <c r="I11" s="116"/>
      <c r="J11" s="116"/>
      <c r="K11" s="2"/>
    </row>
    <row r="12" spans="1:11" ht="12.75" customHeight="1">
      <c r="A12" s="2"/>
      <c r="B12" s="103" t="s">
        <v>181</v>
      </c>
      <c r="C12" s="103"/>
      <c r="D12" s="103"/>
      <c r="E12" s="103"/>
      <c r="F12" s="103"/>
      <c r="G12" s="103"/>
      <c r="H12" s="115">
        <v>69</v>
      </c>
      <c r="I12" s="116"/>
      <c r="J12" s="116"/>
      <c r="K12" s="2"/>
    </row>
    <row r="13" spans="1:11" ht="12.75">
      <c r="A13" s="2"/>
      <c r="B13" s="103"/>
      <c r="C13" s="103"/>
      <c r="D13" s="103"/>
      <c r="E13" s="103"/>
      <c r="F13" s="103"/>
      <c r="G13" s="103"/>
      <c r="H13" s="115"/>
      <c r="I13" s="116"/>
      <c r="J13" s="116"/>
      <c r="K13" s="2"/>
    </row>
    <row r="14" spans="1:11" ht="12.75" customHeight="1">
      <c r="A14" s="2"/>
      <c r="B14" s="103" t="s">
        <v>182</v>
      </c>
      <c r="C14" s="103"/>
      <c r="D14" s="103"/>
      <c r="E14" s="103"/>
      <c r="F14" s="103"/>
      <c r="G14" s="103"/>
      <c r="H14" s="115">
        <v>70</v>
      </c>
      <c r="I14" s="116">
        <v>63132260</v>
      </c>
      <c r="J14" s="116"/>
      <c r="K14" s="2"/>
    </row>
    <row r="15" spans="1:11" ht="12.75">
      <c r="A15" s="2"/>
      <c r="B15" s="103"/>
      <c r="C15" s="103"/>
      <c r="D15" s="103"/>
      <c r="E15" s="103"/>
      <c r="F15" s="103"/>
      <c r="G15" s="103"/>
      <c r="H15" s="115"/>
      <c r="I15" s="116"/>
      <c r="J15" s="116"/>
      <c r="K15" s="2"/>
    </row>
    <row r="16" spans="1:11" ht="12.75" customHeight="1">
      <c r="A16" s="2"/>
      <c r="B16" s="103" t="s">
        <v>183</v>
      </c>
      <c r="C16" s="103"/>
      <c r="D16" s="103"/>
      <c r="E16" s="103"/>
      <c r="F16" s="103"/>
      <c r="G16" s="103"/>
      <c r="H16" s="115">
        <v>71</v>
      </c>
      <c r="I16" s="116"/>
      <c r="J16" s="116"/>
      <c r="K16" s="2"/>
    </row>
    <row r="17" spans="1:11" ht="12.75">
      <c r="A17" s="2"/>
      <c r="B17" s="103"/>
      <c r="C17" s="103"/>
      <c r="D17" s="103"/>
      <c r="E17" s="103"/>
      <c r="F17" s="103"/>
      <c r="G17" s="103"/>
      <c r="H17" s="115"/>
      <c r="I17" s="116"/>
      <c r="J17" s="116"/>
      <c r="K17" s="2"/>
    </row>
    <row r="18" spans="1:11" ht="12.75" customHeight="1">
      <c r="A18" s="2"/>
      <c r="B18" s="103" t="s">
        <v>184</v>
      </c>
      <c r="C18" s="103"/>
      <c r="D18" s="103"/>
      <c r="E18" s="103"/>
      <c r="F18" s="103"/>
      <c r="G18" s="103"/>
      <c r="H18" s="115">
        <v>72</v>
      </c>
      <c r="I18" s="116"/>
      <c r="J18" s="116"/>
      <c r="K18" s="2"/>
    </row>
    <row r="19" spans="1:11" ht="12.75">
      <c r="A19" s="2"/>
      <c r="B19" s="103"/>
      <c r="C19" s="103"/>
      <c r="D19" s="103"/>
      <c r="E19" s="103"/>
      <c r="F19" s="103"/>
      <c r="G19" s="103"/>
      <c r="H19" s="115"/>
      <c r="I19" s="116"/>
      <c r="J19" s="116"/>
      <c r="K19" s="2"/>
    </row>
    <row r="20" spans="1:11" ht="12.75" customHeight="1">
      <c r="A20" s="2"/>
      <c r="B20" s="103" t="s">
        <v>185</v>
      </c>
      <c r="C20" s="103"/>
      <c r="D20" s="103"/>
      <c r="E20" s="103"/>
      <c r="F20" s="103"/>
      <c r="G20" s="103"/>
      <c r="H20" s="115">
        <v>73</v>
      </c>
      <c r="I20" s="116"/>
      <c r="J20" s="116"/>
      <c r="K20" s="2"/>
    </row>
    <row r="21" spans="1:11" ht="12.75">
      <c r="A21" s="2"/>
      <c r="B21" s="103"/>
      <c r="C21" s="103"/>
      <c r="D21" s="103"/>
      <c r="E21" s="103"/>
      <c r="F21" s="103"/>
      <c r="G21" s="103"/>
      <c r="H21" s="115"/>
      <c r="I21" s="116"/>
      <c r="J21" s="116"/>
      <c r="K21" s="2"/>
    </row>
    <row r="22" spans="1:11" ht="12.75" customHeight="1">
      <c r="A22" s="2"/>
      <c r="B22" s="110" t="s">
        <v>186</v>
      </c>
      <c r="C22" s="103" t="s">
        <v>187</v>
      </c>
      <c r="D22" s="103"/>
      <c r="E22" s="103"/>
      <c r="F22" s="103"/>
      <c r="G22" s="103"/>
      <c r="H22" s="115">
        <v>74</v>
      </c>
      <c r="I22" s="116"/>
      <c r="J22" s="116"/>
      <c r="K22" s="2"/>
    </row>
    <row r="23" spans="1:11" ht="12.75">
      <c r="A23" s="2"/>
      <c r="B23" s="110"/>
      <c r="C23" s="103"/>
      <c r="D23" s="103"/>
      <c r="E23" s="103"/>
      <c r="F23" s="103"/>
      <c r="G23" s="103"/>
      <c r="H23" s="115"/>
      <c r="I23" s="116"/>
      <c r="J23" s="116"/>
      <c r="K23" s="2"/>
    </row>
    <row r="24" spans="1:11" ht="12.75" customHeight="1">
      <c r="A24" s="2"/>
      <c r="B24" s="110"/>
      <c r="C24" s="103" t="s">
        <v>188</v>
      </c>
      <c r="D24" s="103"/>
      <c r="E24" s="103"/>
      <c r="F24" s="103"/>
      <c r="G24" s="103"/>
      <c r="H24" s="115">
        <v>75</v>
      </c>
      <c r="I24" s="116"/>
      <c r="J24" s="116"/>
      <c r="K24" s="2"/>
    </row>
    <row r="25" spans="1:11" ht="12.75">
      <c r="A25" s="2"/>
      <c r="B25" s="110"/>
      <c r="C25" s="103"/>
      <c r="D25" s="103"/>
      <c r="E25" s="103"/>
      <c r="F25" s="103"/>
      <c r="G25" s="103"/>
      <c r="H25" s="115"/>
      <c r="I25" s="116"/>
      <c r="J25" s="116"/>
      <c r="K25" s="2"/>
    </row>
    <row r="26" spans="1:11" ht="12.75" customHeight="1">
      <c r="A26" s="2"/>
      <c r="B26" s="103" t="s">
        <v>189</v>
      </c>
      <c r="C26" s="103"/>
      <c r="D26" s="103"/>
      <c r="E26" s="103"/>
      <c r="F26" s="103"/>
      <c r="G26" s="103"/>
      <c r="H26" s="115">
        <v>440775</v>
      </c>
      <c r="I26" s="116">
        <v>325906</v>
      </c>
      <c r="J26" s="116"/>
      <c r="K26" s="2"/>
    </row>
    <row r="27" spans="1:11" ht="12.75">
      <c r="A27" s="2"/>
      <c r="B27" s="103"/>
      <c r="C27" s="103"/>
      <c r="D27" s="103"/>
      <c r="E27" s="103"/>
      <c r="F27" s="103"/>
      <c r="G27" s="103"/>
      <c r="H27" s="115"/>
      <c r="I27" s="116"/>
      <c r="J27" s="116"/>
      <c r="K27" s="2"/>
    </row>
    <row r="28" spans="1:11" ht="12.75" customHeight="1">
      <c r="A28" s="2"/>
      <c r="B28" s="103" t="s">
        <v>190</v>
      </c>
      <c r="C28" s="103"/>
      <c r="D28" s="103"/>
      <c r="E28" s="103"/>
      <c r="F28" s="103"/>
      <c r="G28" s="103"/>
      <c r="H28" s="115">
        <v>77</v>
      </c>
      <c r="I28" s="116"/>
      <c r="J28" s="116"/>
      <c r="K28" s="2"/>
    </row>
    <row r="29" spans="1:11" ht="12.75">
      <c r="A29" s="2"/>
      <c r="B29" s="103"/>
      <c r="C29" s="103"/>
      <c r="D29" s="103"/>
      <c r="E29" s="103"/>
      <c r="F29" s="103"/>
      <c r="G29" s="103"/>
      <c r="H29" s="115"/>
      <c r="I29" s="116"/>
      <c r="J29" s="116"/>
      <c r="K29" s="2"/>
    </row>
    <row r="30" spans="1:11" ht="12.75" customHeight="1">
      <c r="A30" s="2"/>
      <c r="B30" s="103" t="s">
        <v>191</v>
      </c>
      <c r="C30" s="103"/>
      <c r="D30" s="103"/>
      <c r="E30" s="103"/>
      <c r="F30" s="103"/>
      <c r="G30" s="103"/>
      <c r="H30" s="115">
        <v>78</v>
      </c>
      <c r="I30" s="116">
        <v>1000</v>
      </c>
      <c r="J30" s="116"/>
      <c r="K30" s="2"/>
    </row>
    <row r="31" spans="1:11" ht="12.75">
      <c r="A31" s="2"/>
      <c r="B31" s="103"/>
      <c r="C31" s="103"/>
      <c r="D31" s="103"/>
      <c r="E31" s="103"/>
      <c r="F31" s="103"/>
      <c r="G31" s="103"/>
      <c r="H31" s="115"/>
      <c r="I31" s="116"/>
      <c r="J31" s="116"/>
      <c r="K31" s="2"/>
    </row>
    <row r="32" spans="1:11" ht="12.75" customHeight="1">
      <c r="A32" s="2"/>
      <c r="B32" s="113" t="s">
        <v>192</v>
      </c>
      <c r="C32" s="113"/>
      <c r="D32" s="113"/>
      <c r="E32" s="113"/>
      <c r="F32" s="113"/>
      <c r="G32" s="113"/>
      <c r="H32" s="115">
        <v>79</v>
      </c>
      <c r="I32" s="116">
        <v>1025</v>
      </c>
      <c r="J32" s="116"/>
      <c r="K32" s="2"/>
    </row>
    <row r="33" spans="1:11" ht="12.75">
      <c r="A33" s="2"/>
      <c r="B33" s="113"/>
      <c r="C33" s="113"/>
      <c r="D33" s="113"/>
      <c r="E33" s="113"/>
      <c r="F33" s="113"/>
      <c r="G33" s="113"/>
      <c r="H33" s="115"/>
      <c r="I33" s="116"/>
      <c r="J33" s="116"/>
      <c r="K33" s="2"/>
    </row>
    <row r="34" spans="1:11" ht="12.75" customHeight="1">
      <c r="A34" s="2"/>
      <c r="B34" s="129" t="s">
        <v>193</v>
      </c>
      <c r="C34" s="129"/>
      <c r="D34" s="129"/>
      <c r="E34" s="129"/>
      <c r="F34" s="129"/>
      <c r="G34" s="129"/>
      <c r="H34" s="129"/>
      <c r="I34" s="129"/>
      <c r="J34" s="129"/>
      <c r="K34" s="2"/>
    </row>
    <row r="35" spans="1:11" ht="12.75">
      <c r="A35" s="2"/>
      <c r="B35" s="13"/>
      <c r="C35" s="13"/>
      <c r="D35" s="13"/>
      <c r="E35" s="13"/>
      <c r="F35" s="13"/>
      <c r="G35" s="13"/>
      <c r="H35" s="13"/>
      <c r="I35" s="13"/>
      <c r="J35" s="13"/>
      <c r="K35" s="2"/>
    </row>
    <row r="36" spans="1:11" ht="12.75" customHeight="1">
      <c r="A36" s="2"/>
      <c r="B36" s="130" t="s">
        <v>194</v>
      </c>
      <c r="C36" s="130"/>
      <c r="D36" s="130"/>
      <c r="E36" s="130"/>
      <c r="F36" s="33"/>
      <c r="G36" s="44"/>
      <c r="H36" s="44"/>
      <c r="I36" s="44"/>
      <c r="J36" s="44"/>
      <c r="K36" s="2"/>
    </row>
    <row r="37" spans="1:11" ht="12.75" customHeight="1">
      <c r="A37" s="2"/>
      <c r="B37" s="110" t="s">
        <v>61</v>
      </c>
      <c r="C37" s="110"/>
      <c r="D37" s="110"/>
      <c r="E37" s="110"/>
      <c r="F37" s="110"/>
      <c r="G37" s="131" t="s">
        <v>195</v>
      </c>
      <c r="H37" s="131"/>
      <c r="I37" s="131"/>
      <c r="J37" s="45" t="s">
        <v>196</v>
      </c>
      <c r="K37" s="2"/>
    </row>
    <row r="38" spans="1:11" ht="12.75">
      <c r="A38" s="2"/>
      <c r="B38" s="110"/>
      <c r="C38" s="110"/>
      <c r="D38" s="110"/>
      <c r="E38" s="110"/>
      <c r="F38" s="110"/>
      <c r="G38" s="131"/>
      <c r="H38" s="131"/>
      <c r="I38" s="131"/>
      <c r="J38" s="46" t="s">
        <v>197</v>
      </c>
      <c r="K38" s="2"/>
    </row>
    <row r="39" spans="1:11" ht="12.75">
      <c r="A39" s="2"/>
      <c r="B39" s="110">
        <v>0</v>
      </c>
      <c r="C39" s="110"/>
      <c r="D39" s="110"/>
      <c r="E39" s="110"/>
      <c r="F39" s="110"/>
      <c r="G39" s="128">
        <v>1</v>
      </c>
      <c r="H39" s="128"/>
      <c r="I39" s="128"/>
      <c r="J39" s="47">
        <v>2</v>
      </c>
      <c r="K39" s="2"/>
    </row>
    <row r="40" spans="1:11" ht="12.75" customHeight="1">
      <c r="A40" s="2"/>
      <c r="B40" s="113" t="s">
        <v>198</v>
      </c>
      <c r="C40" s="113"/>
      <c r="D40" s="113"/>
      <c r="E40" s="113"/>
      <c r="F40" s="104" t="s">
        <v>64</v>
      </c>
      <c r="G40" s="126"/>
      <c r="H40" s="126"/>
      <c r="I40" s="126"/>
      <c r="J40" s="127">
        <f>IF(AND(J42="",J44="",J46="",J48=""),"",SUM(J42,J44,J46,J48))</f>
        <v>1223332.76</v>
      </c>
      <c r="K40" s="2"/>
    </row>
    <row r="41" spans="1:11" ht="12.75">
      <c r="A41" s="2"/>
      <c r="B41" s="113"/>
      <c r="C41" s="113"/>
      <c r="D41" s="113"/>
      <c r="E41" s="113"/>
      <c r="F41" s="104"/>
      <c r="G41" s="126"/>
      <c r="H41" s="126"/>
      <c r="I41" s="126"/>
      <c r="J41" s="127"/>
      <c r="K41" s="2"/>
    </row>
    <row r="42" spans="1:11" ht="12.75" customHeight="1">
      <c r="A42" s="2"/>
      <c r="B42" s="110" t="s">
        <v>186</v>
      </c>
      <c r="C42" s="103" t="s">
        <v>199</v>
      </c>
      <c r="D42" s="103"/>
      <c r="E42" s="103"/>
      <c r="F42" s="104" t="s">
        <v>67</v>
      </c>
      <c r="G42" s="116"/>
      <c r="H42" s="116"/>
      <c r="I42" s="116"/>
      <c r="J42" s="125">
        <v>1223332.76</v>
      </c>
      <c r="K42" s="2"/>
    </row>
    <row r="43" spans="1:11" ht="12.75">
      <c r="A43" s="2"/>
      <c r="B43" s="110"/>
      <c r="C43" s="103"/>
      <c r="D43" s="103"/>
      <c r="E43" s="103"/>
      <c r="F43" s="104"/>
      <c r="G43" s="116"/>
      <c r="H43" s="116"/>
      <c r="I43" s="116"/>
      <c r="J43" s="125"/>
      <c r="K43" s="2"/>
    </row>
    <row r="44" spans="1:11" ht="12.75" customHeight="1">
      <c r="A44" s="2"/>
      <c r="B44" s="110"/>
      <c r="C44" s="103" t="s">
        <v>200</v>
      </c>
      <c r="D44" s="103"/>
      <c r="E44" s="103"/>
      <c r="F44" s="104" t="s">
        <v>69</v>
      </c>
      <c r="G44" s="116"/>
      <c r="H44" s="116"/>
      <c r="I44" s="116"/>
      <c r="J44" s="125"/>
      <c r="K44" s="2"/>
    </row>
    <row r="45" spans="1:11" ht="12.75">
      <c r="A45" s="2"/>
      <c r="B45" s="110"/>
      <c r="C45" s="103"/>
      <c r="D45" s="103"/>
      <c r="E45" s="103"/>
      <c r="F45" s="104"/>
      <c r="G45" s="116"/>
      <c r="H45" s="116"/>
      <c r="I45" s="116"/>
      <c r="J45" s="125"/>
      <c r="K45" s="2"/>
    </row>
    <row r="46" spans="1:11" ht="12.75" customHeight="1">
      <c r="A46" s="2"/>
      <c r="B46" s="110"/>
      <c r="C46" s="103" t="s">
        <v>201</v>
      </c>
      <c r="D46" s="103"/>
      <c r="E46" s="103"/>
      <c r="F46" s="104" t="s">
        <v>71</v>
      </c>
      <c r="G46" s="116"/>
      <c r="H46" s="116"/>
      <c r="I46" s="116"/>
      <c r="J46" s="125"/>
      <c r="K46" s="2"/>
    </row>
    <row r="47" spans="1:11" ht="12.75">
      <c r="A47" s="2"/>
      <c r="B47" s="110"/>
      <c r="C47" s="103"/>
      <c r="D47" s="103"/>
      <c r="E47" s="103"/>
      <c r="F47" s="104"/>
      <c r="G47" s="116"/>
      <c r="H47" s="116"/>
      <c r="I47" s="116"/>
      <c r="J47" s="125"/>
      <c r="K47" s="2"/>
    </row>
    <row r="48" spans="1:11" ht="12.75" customHeight="1">
      <c r="A48" s="2"/>
      <c r="B48" s="110"/>
      <c r="C48" s="103" t="s">
        <v>202</v>
      </c>
      <c r="D48" s="103"/>
      <c r="E48" s="103"/>
      <c r="F48" s="104" t="s">
        <v>73</v>
      </c>
      <c r="G48" s="116"/>
      <c r="H48" s="116"/>
      <c r="I48" s="116"/>
      <c r="J48" s="125"/>
      <c r="K48" s="2"/>
    </row>
    <row r="49" spans="1:11" ht="12.75">
      <c r="A49" s="2"/>
      <c r="B49" s="110"/>
      <c r="C49" s="103"/>
      <c r="D49" s="103"/>
      <c r="E49" s="103"/>
      <c r="F49" s="104"/>
      <c r="G49" s="116"/>
      <c r="H49" s="116"/>
      <c r="I49" s="116"/>
      <c r="J49" s="125"/>
      <c r="K49" s="2"/>
    </row>
    <row r="50" spans="1:11" ht="12.75" customHeight="1">
      <c r="A50" s="2"/>
      <c r="B50" s="103" t="s">
        <v>203</v>
      </c>
      <c r="C50" s="103"/>
      <c r="D50" s="103"/>
      <c r="E50" s="103"/>
      <c r="F50" s="104" t="s">
        <v>75</v>
      </c>
      <c r="G50" s="126"/>
      <c r="H50" s="126"/>
      <c r="I50" s="126"/>
      <c r="J50" s="127">
        <f>J52+J54+J56</f>
        <v>8681303.4</v>
      </c>
      <c r="K50" s="2"/>
    </row>
    <row r="51" spans="1:11" ht="12.75">
      <c r="A51" s="2"/>
      <c r="B51" s="103"/>
      <c r="C51" s="103"/>
      <c r="D51" s="103"/>
      <c r="E51" s="103"/>
      <c r="F51" s="104"/>
      <c r="G51" s="126"/>
      <c r="H51" s="126"/>
      <c r="I51" s="126"/>
      <c r="J51" s="127"/>
      <c r="K51" s="2"/>
    </row>
    <row r="52" spans="1:11" ht="12.75" customHeight="1">
      <c r="A52" s="2"/>
      <c r="B52" s="110" t="s">
        <v>65</v>
      </c>
      <c r="C52" s="103" t="s">
        <v>204</v>
      </c>
      <c r="D52" s="103"/>
      <c r="E52" s="103"/>
      <c r="F52" s="104" t="s">
        <v>77</v>
      </c>
      <c r="G52" s="116"/>
      <c r="H52" s="116"/>
      <c r="I52" s="116"/>
      <c r="J52" s="125"/>
      <c r="K52" s="2"/>
    </row>
    <row r="53" spans="1:11" ht="12.75">
      <c r="A53" s="2"/>
      <c r="B53" s="110"/>
      <c r="C53" s="103"/>
      <c r="D53" s="103"/>
      <c r="E53" s="103"/>
      <c r="F53" s="104"/>
      <c r="G53" s="116"/>
      <c r="H53" s="116"/>
      <c r="I53" s="116"/>
      <c r="J53" s="125"/>
      <c r="K53" s="2"/>
    </row>
    <row r="54" spans="1:11" ht="12.75" customHeight="1">
      <c r="A54" s="2"/>
      <c r="B54" s="110"/>
      <c r="C54" s="103" t="s">
        <v>205</v>
      </c>
      <c r="D54" s="103"/>
      <c r="E54" s="103"/>
      <c r="F54" s="104" t="s">
        <v>79</v>
      </c>
      <c r="G54" s="116"/>
      <c r="H54" s="116"/>
      <c r="I54" s="116"/>
      <c r="J54" s="125"/>
      <c r="K54" s="2"/>
    </row>
    <row r="55" spans="1:11" ht="12.75">
      <c r="A55" s="2"/>
      <c r="B55" s="110"/>
      <c r="C55" s="103"/>
      <c r="D55" s="103"/>
      <c r="E55" s="103"/>
      <c r="F55" s="104"/>
      <c r="G55" s="116"/>
      <c r="H55" s="116"/>
      <c r="I55" s="116"/>
      <c r="J55" s="125"/>
      <c r="K55" s="2"/>
    </row>
    <row r="56" spans="1:11" ht="10.5" customHeight="1">
      <c r="A56" s="2"/>
      <c r="B56" s="110"/>
      <c r="C56" s="103" t="s">
        <v>206</v>
      </c>
      <c r="D56" s="103"/>
      <c r="E56" s="103"/>
      <c r="F56" s="104" t="s">
        <v>81</v>
      </c>
      <c r="G56" s="116"/>
      <c r="H56" s="116"/>
      <c r="I56" s="116"/>
      <c r="J56" s="125">
        <f>J58+J60</f>
        <v>8681303.4</v>
      </c>
      <c r="K56" s="2"/>
    </row>
    <row r="57" spans="1:11" ht="12.75">
      <c r="A57" s="2"/>
      <c r="B57" s="110"/>
      <c r="C57" s="103"/>
      <c r="D57" s="103"/>
      <c r="E57" s="103"/>
      <c r="F57" s="104"/>
      <c r="G57" s="116"/>
      <c r="H57" s="116"/>
      <c r="I57" s="116"/>
      <c r="J57" s="125"/>
      <c r="K57" s="2"/>
    </row>
    <row r="58" spans="1:11" ht="12.75" customHeight="1">
      <c r="A58" s="2"/>
      <c r="B58" s="110"/>
      <c r="C58" s="110" t="s">
        <v>186</v>
      </c>
      <c r="D58" s="103" t="s">
        <v>207</v>
      </c>
      <c r="E58" s="103"/>
      <c r="F58" s="104" t="s">
        <v>83</v>
      </c>
      <c r="G58" s="116"/>
      <c r="H58" s="116"/>
      <c r="I58" s="116"/>
      <c r="J58" s="125">
        <v>8070776.4</v>
      </c>
      <c r="K58" s="2"/>
    </row>
    <row r="59" spans="1:11" ht="12.75">
      <c r="A59" s="2"/>
      <c r="B59" s="110"/>
      <c r="C59" s="110"/>
      <c r="D59" s="103"/>
      <c r="E59" s="103"/>
      <c r="F59" s="104"/>
      <c r="G59" s="116"/>
      <c r="H59" s="116"/>
      <c r="I59" s="116"/>
      <c r="J59" s="125"/>
      <c r="K59" s="2"/>
    </row>
    <row r="60" spans="1:11" ht="12.75" customHeight="1">
      <c r="A60" s="2"/>
      <c r="B60" s="110"/>
      <c r="C60" s="110"/>
      <c r="D60" s="103" t="s">
        <v>208</v>
      </c>
      <c r="E60" s="103"/>
      <c r="F60" s="104" t="s">
        <v>85</v>
      </c>
      <c r="G60" s="116"/>
      <c r="H60" s="116"/>
      <c r="I60" s="116"/>
      <c r="J60" s="125">
        <v>610527</v>
      </c>
      <c r="K60" s="2"/>
    </row>
    <row r="61" spans="1:11" ht="12.75">
      <c r="A61" s="2"/>
      <c r="B61" s="110"/>
      <c r="C61" s="110"/>
      <c r="D61" s="103"/>
      <c r="E61" s="103"/>
      <c r="F61" s="104"/>
      <c r="G61" s="116"/>
      <c r="H61" s="116"/>
      <c r="I61" s="116"/>
      <c r="J61" s="125"/>
      <c r="K61" s="2"/>
    </row>
    <row r="62" spans="1:11" ht="30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35" t="s">
        <v>110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 selectLockedCells="1" selectUnlockedCells="1"/>
  <mergeCells count="101">
    <mergeCell ref="H8:H9"/>
    <mergeCell ref="I8:J9"/>
    <mergeCell ref="I14:J15"/>
    <mergeCell ref="B3:E3"/>
    <mergeCell ref="B4:H4"/>
    <mergeCell ref="I4:J4"/>
    <mergeCell ref="B5:H5"/>
    <mergeCell ref="I5:J5"/>
    <mergeCell ref="B6:G7"/>
    <mergeCell ref="H6:H7"/>
    <mergeCell ref="I6:J7"/>
    <mergeCell ref="B8:G9"/>
    <mergeCell ref="H20:H21"/>
    <mergeCell ref="I20:J21"/>
    <mergeCell ref="B10:G11"/>
    <mergeCell ref="H10:H11"/>
    <mergeCell ref="I10:J11"/>
    <mergeCell ref="B12:G13"/>
    <mergeCell ref="H12:H13"/>
    <mergeCell ref="I12:J13"/>
    <mergeCell ref="B14:G15"/>
    <mergeCell ref="H14:H15"/>
    <mergeCell ref="B26:G27"/>
    <mergeCell ref="H26:H27"/>
    <mergeCell ref="H22:H23"/>
    <mergeCell ref="I26:J27"/>
    <mergeCell ref="B16:G17"/>
    <mergeCell ref="H16:H17"/>
    <mergeCell ref="I16:J17"/>
    <mergeCell ref="B18:G19"/>
    <mergeCell ref="H18:H19"/>
    <mergeCell ref="I18:J19"/>
    <mergeCell ref="B20:G21"/>
    <mergeCell ref="B22:B25"/>
    <mergeCell ref="C22:G23"/>
    <mergeCell ref="I22:J23"/>
    <mergeCell ref="C24:G25"/>
    <mergeCell ref="H24:H25"/>
    <mergeCell ref="I24:J25"/>
    <mergeCell ref="J40:J41"/>
    <mergeCell ref="B28:G29"/>
    <mergeCell ref="H28:H29"/>
    <mergeCell ref="I28:J29"/>
    <mergeCell ref="B30:G31"/>
    <mergeCell ref="H30:H31"/>
    <mergeCell ref="I30:J31"/>
    <mergeCell ref="B32:G33"/>
    <mergeCell ref="H32:H33"/>
    <mergeCell ref="I32:J33"/>
    <mergeCell ref="B34:J34"/>
    <mergeCell ref="B36:E36"/>
    <mergeCell ref="B37:F38"/>
    <mergeCell ref="G37:I38"/>
    <mergeCell ref="B39:F39"/>
    <mergeCell ref="G39:I39"/>
    <mergeCell ref="B40:E41"/>
    <mergeCell ref="F40:F41"/>
    <mergeCell ref="G40:I41"/>
    <mergeCell ref="J48:J49"/>
    <mergeCell ref="C46:E47"/>
    <mergeCell ref="F46:F47"/>
    <mergeCell ref="G46:I47"/>
    <mergeCell ref="J46:J47"/>
    <mergeCell ref="J42:J43"/>
    <mergeCell ref="C44:E45"/>
    <mergeCell ref="F44:F45"/>
    <mergeCell ref="G44:I45"/>
    <mergeCell ref="J44:J45"/>
    <mergeCell ref="B42:B49"/>
    <mergeCell ref="C42:E43"/>
    <mergeCell ref="F42:F43"/>
    <mergeCell ref="G42:I43"/>
    <mergeCell ref="C48:E49"/>
    <mergeCell ref="F48:F49"/>
    <mergeCell ref="G48:I49"/>
    <mergeCell ref="B52:B61"/>
    <mergeCell ref="C52:E53"/>
    <mergeCell ref="F52:F53"/>
    <mergeCell ref="G52:I53"/>
    <mergeCell ref="C56:E57"/>
    <mergeCell ref="C58:C61"/>
    <mergeCell ref="D58:E59"/>
    <mergeCell ref="F58:F59"/>
    <mergeCell ref="G58:I59"/>
    <mergeCell ref="D60:E61"/>
    <mergeCell ref="J52:J53"/>
    <mergeCell ref="C54:E55"/>
    <mergeCell ref="F54:F55"/>
    <mergeCell ref="G54:I55"/>
    <mergeCell ref="J54:J55"/>
    <mergeCell ref="B50:E51"/>
    <mergeCell ref="F50:F51"/>
    <mergeCell ref="G50:I51"/>
    <mergeCell ref="J50:J51"/>
    <mergeCell ref="G60:I61"/>
    <mergeCell ref="J60:J61"/>
    <mergeCell ref="F56:F57"/>
    <mergeCell ref="G56:I57"/>
    <mergeCell ref="J56:J57"/>
    <mergeCell ref="J58:J59"/>
    <mergeCell ref="F60:F61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I63"/>
  <sheetViews>
    <sheetView showGridLines="0" showRowColHeaders="0" zoomScalePageLayoutView="0" workbookViewId="0" topLeftCell="A1">
      <selection activeCell="H23" sqref="H23:H24"/>
    </sheetView>
  </sheetViews>
  <sheetFormatPr defaultColWidth="9.00390625" defaultRowHeight="12.75"/>
  <cols>
    <col min="1" max="1" width="2.125" style="3" customWidth="1"/>
    <col min="2" max="2" width="6.00390625" style="3" customWidth="1"/>
    <col min="3" max="3" width="6.125" style="3" customWidth="1"/>
    <col min="4" max="4" width="26.00390625" style="3" customWidth="1"/>
    <col min="5" max="5" width="4.125" style="3" customWidth="1"/>
    <col min="6" max="6" width="26.00390625" style="3" customWidth="1"/>
    <col min="7" max="7" width="4.125" style="3" customWidth="1"/>
    <col min="8" max="8" width="26.375" style="3" customWidth="1"/>
    <col min="9" max="9" width="2.125" style="3" customWidth="1"/>
    <col min="10" max="16384" width="9.125" style="3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6.75" customHeight="1">
      <c r="A2" s="2"/>
      <c r="B2" s="13"/>
      <c r="C2" s="13"/>
      <c r="D2" s="13"/>
      <c r="E2" s="13"/>
      <c r="F2" s="13"/>
      <c r="G2" s="13"/>
      <c r="H2" s="13"/>
      <c r="I2" s="2"/>
    </row>
    <row r="3" spans="1:9" ht="12.75" customHeight="1">
      <c r="A3" s="2"/>
      <c r="B3" s="130" t="s">
        <v>209</v>
      </c>
      <c r="C3" s="130"/>
      <c r="D3" s="130"/>
      <c r="E3" s="130"/>
      <c r="F3" s="33"/>
      <c r="G3" s="33"/>
      <c r="H3" s="48" t="s">
        <v>210</v>
      </c>
      <c r="I3" s="2"/>
    </row>
    <row r="4" spans="1:9" ht="12.75" customHeight="1">
      <c r="A4" s="2"/>
      <c r="B4" s="110" t="s">
        <v>61</v>
      </c>
      <c r="C4" s="110"/>
      <c r="D4" s="110"/>
      <c r="E4" s="110"/>
      <c r="F4" s="110" t="s">
        <v>211</v>
      </c>
      <c r="G4" s="110"/>
      <c r="H4" s="110" t="s">
        <v>212</v>
      </c>
      <c r="I4" s="2"/>
    </row>
    <row r="5" spans="1:9" ht="12.75">
      <c r="A5" s="2"/>
      <c r="B5" s="110"/>
      <c r="C5" s="110"/>
      <c r="D5" s="110"/>
      <c r="E5" s="110"/>
      <c r="F5" s="110"/>
      <c r="G5" s="110"/>
      <c r="H5" s="110"/>
      <c r="I5" s="2"/>
    </row>
    <row r="6" spans="1:9" ht="12.75" customHeight="1">
      <c r="A6" s="2"/>
      <c r="B6" s="110">
        <v>0</v>
      </c>
      <c r="C6" s="110"/>
      <c r="D6" s="110"/>
      <c r="E6" s="110"/>
      <c r="F6" s="110">
        <v>1</v>
      </c>
      <c r="G6" s="110"/>
      <c r="H6" s="38">
        <v>2</v>
      </c>
      <c r="I6" s="2"/>
    </row>
    <row r="7" spans="1:9" ht="12.75" customHeight="1">
      <c r="A7" s="2"/>
      <c r="B7" s="113" t="s">
        <v>213</v>
      </c>
      <c r="C7" s="113"/>
      <c r="D7" s="113"/>
      <c r="E7" s="110">
        <v>12</v>
      </c>
      <c r="F7" s="116"/>
      <c r="G7" s="116"/>
      <c r="H7" s="116">
        <f>SUM(H9)</f>
        <v>590739.72</v>
      </c>
      <c r="I7" s="2"/>
    </row>
    <row r="8" spans="1:9" ht="12.75">
      <c r="A8" s="2"/>
      <c r="B8" s="113"/>
      <c r="C8" s="113"/>
      <c r="D8" s="113"/>
      <c r="E8" s="110"/>
      <c r="F8" s="116"/>
      <c r="G8" s="116"/>
      <c r="H8" s="116"/>
      <c r="I8" s="2"/>
    </row>
    <row r="9" spans="1:9" ht="12.75" customHeight="1">
      <c r="A9" s="2"/>
      <c r="B9" s="110" t="s">
        <v>186</v>
      </c>
      <c r="C9" s="103" t="s">
        <v>214</v>
      </c>
      <c r="D9" s="103"/>
      <c r="E9" s="110">
        <v>13</v>
      </c>
      <c r="F9" s="116"/>
      <c r="G9" s="116"/>
      <c r="H9" s="116">
        <f>H11+H13+H15</f>
        <v>590739.72</v>
      </c>
      <c r="I9" s="2"/>
    </row>
    <row r="10" spans="1:9" ht="12.75">
      <c r="A10" s="2"/>
      <c r="B10" s="110"/>
      <c r="C10" s="103"/>
      <c r="D10" s="103"/>
      <c r="E10" s="110"/>
      <c r="F10" s="116"/>
      <c r="G10" s="116"/>
      <c r="H10" s="116"/>
      <c r="I10" s="2"/>
    </row>
    <row r="11" spans="1:9" ht="12.75" customHeight="1">
      <c r="A11" s="2"/>
      <c r="B11" s="110"/>
      <c r="C11" s="110" t="s">
        <v>65</v>
      </c>
      <c r="D11" s="103" t="s">
        <v>215</v>
      </c>
      <c r="E11" s="110">
        <v>14</v>
      </c>
      <c r="F11" s="116"/>
      <c r="G11" s="116"/>
      <c r="H11" s="116"/>
      <c r="I11" s="2"/>
    </row>
    <row r="12" spans="1:9" ht="12.75">
      <c r="A12" s="2"/>
      <c r="B12" s="110"/>
      <c r="C12" s="110"/>
      <c r="D12" s="103"/>
      <c r="E12" s="110"/>
      <c r="F12" s="116"/>
      <c r="G12" s="116"/>
      <c r="H12" s="116"/>
      <c r="I12" s="2"/>
    </row>
    <row r="13" spans="1:9" ht="12.75" customHeight="1">
      <c r="A13" s="2"/>
      <c r="B13" s="110"/>
      <c r="C13" s="110"/>
      <c r="D13" s="103" t="s">
        <v>216</v>
      </c>
      <c r="E13" s="110">
        <v>15</v>
      </c>
      <c r="F13" s="116"/>
      <c r="G13" s="116"/>
      <c r="H13" s="116"/>
      <c r="I13" s="2"/>
    </row>
    <row r="14" spans="1:9" ht="12.75">
      <c r="A14" s="2"/>
      <c r="B14" s="110"/>
      <c r="C14" s="110"/>
      <c r="D14" s="103"/>
      <c r="E14" s="110"/>
      <c r="F14" s="116"/>
      <c r="G14" s="116"/>
      <c r="H14" s="116"/>
      <c r="I14" s="2"/>
    </row>
    <row r="15" spans="1:9" ht="12.75" customHeight="1">
      <c r="A15" s="2"/>
      <c r="B15" s="110"/>
      <c r="C15" s="110"/>
      <c r="D15" s="103" t="s">
        <v>217</v>
      </c>
      <c r="E15" s="110">
        <v>16</v>
      </c>
      <c r="F15" s="116"/>
      <c r="G15" s="116"/>
      <c r="H15" s="116">
        <v>590739.72</v>
      </c>
      <c r="I15" s="2"/>
    </row>
    <row r="16" spans="1:9" ht="12.75">
      <c r="A16" s="2"/>
      <c r="B16" s="110"/>
      <c r="C16" s="110"/>
      <c r="D16" s="103"/>
      <c r="E16" s="110"/>
      <c r="F16" s="116"/>
      <c r="G16" s="116"/>
      <c r="H16" s="116"/>
      <c r="I16" s="2"/>
    </row>
    <row r="17" spans="1:9" ht="12.75" customHeight="1">
      <c r="A17" s="2"/>
      <c r="B17" s="113" t="s">
        <v>218</v>
      </c>
      <c r="C17" s="113"/>
      <c r="D17" s="113"/>
      <c r="E17" s="110">
        <v>17</v>
      </c>
      <c r="F17" s="116"/>
      <c r="G17" s="116"/>
      <c r="H17" s="116">
        <v>249280</v>
      </c>
      <c r="I17" s="2"/>
    </row>
    <row r="18" spans="1:9" ht="12.75">
      <c r="A18" s="2"/>
      <c r="B18" s="113"/>
      <c r="C18" s="113"/>
      <c r="D18" s="113"/>
      <c r="E18" s="110"/>
      <c r="F18" s="116"/>
      <c r="G18" s="116"/>
      <c r="H18" s="116"/>
      <c r="I18" s="2"/>
    </row>
    <row r="19" spans="1:9" ht="12.75" customHeight="1">
      <c r="A19" s="2"/>
      <c r="B19" s="103" t="s">
        <v>219</v>
      </c>
      <c r="C19" s="103"/>
      <c r="D19" s="103"/>
      <c r="E19" s="110">
        <v>18</v>
      </c>
      <c r="F19" s="117">
        <f>IF(AND('Strona 5'!G40="",'Strona 5'!G50="",F7="",F17=""),"",SUM('Strona 5'!G40,'Strona 5'!G50,F7,F17))</f>
      </c>
      <c r="G19" s="117"/>
      <c r="H19" s="117">
        <f>'Strona 5'!J40+'Strona 5'!J50+H7+H17</f>
        <v>10744655.88</v>
      </c>
      <c r="I19" s="2"/>
    </row>
    <row r="20" spans="1:9" ht="12.75">
      <c r="A20" s="2"/>
      <c r="B20" s="103"/>
      <c r="C20" s="103"/>
      <c r="D20" s="103"/>
      <c r="E20" s="110"/>
      <c r="F20" s="117"/>
      <c r="G20" s="117"/>
      <c r="H20" s="117"/>
      <c r="I20" s="2"/>
    </row>
    <row r="21" spans="1:9" ht="12.75" customHeight="1">
      <c r="A21" s="2"/>
      <c r="B21" s="103" t="s">
        <v>220</v>
      </c>
      <c r="C21" s="103"/>
      <c r="D21" s="103"/>
      <c r="E21" s="110">
        <v>19</v>
      </c>
      <c r="F21" s="116"/>
      <c r="G21" s="116"/>
      <c r="H21" s="116">
        <v>17522245.79</v>
      </c>
      <c r="I21" s="2"/>
    </row>
    <row r="22" spans="1:9" ht="12.75">
      <c r="A22" s="2"/>
      <c r="B22" s="103"/>
      <c r="C22" s="103"/>
      <c r="D22" s="103"/>
      <c r="E22" s="110"/>
      <c r="F22" s="116"/>
      <c r="G22" s="116"/>
      <c r="H22" s="116"/>
      <c r="I22" s="2"/>
    </row>
    <row r="23" spans="1:9" ht="12.75" customHeight="1">
      <c r="A23" s="2"/>
      <c r="B23" s="110" t="s">
        <v>186</v>
      </c>
      <c r="C23" s="103" t="s">
        <v>221</v>
      </c>
      <c r="D23" s="103"/>
      <c r="E23" s="110">
        <v>20</v>
      </c>
      <c r="F23" s="116"/>
      <c r="G23" s="116"/>
      <c r="H23" s="116"/>
      <c r="I23" s="2"/>
    </row>
    <row r="24" spans="1:9" ht="12.75">
      <c r="A24" s="2"/>
      <c r="B24" s="110"/>
      <c r="C24" s="103"/>
      <c r="D24" s="103"/>
      <c r="E24" s="110"/>
      <c r="F24" s="116"/>
      <c r="G24" s="116"/>
      <c r="H24" s="116"/>
      <c r="I24" s="2"/>
    </row>
    <row r="25" spans="1:9" ht="12.75" customHeight="1">
      <c r="A25" s="2"/>
      <c r="B25" s="110"/>
      <c r="C25" s="103" t="s">
        <v>222</v>
      </c>
      <c r="D25" s="103"/>
      <c r="E25" s="110">
        <v>21</v>
      </c>
      <c r="F25" s="116"/>
      <c r="G25" s="116"/>
      <c r="H25" s="116"/>
      <c r="I25" s="2"/>
    </row>
    <row r="26" spans="1:9" ht="12.75">
      <c r="A26" s="2"/>
      <c r="B26" s="110"/>
      <c r="C26" s="103"/>
      <c r="D26" s="103"/>
      <c r="E26" s="110"/>
      <c r="F26" s="116"/>
      <c r="G26" s="116"/>
      <c r="H26" s="116"/>
      <c r="I26" s="2"/>
    </row>
    <row r="27" spans="1:9" ht="23.25" customHeight="1">
      <c r="A27" s="2"/>
      <c r="B27" s="11"/>
      <c r="C27" s="11"/>
      <c r="D27" s="11"/>
      <c r="E27" s="11"/>
      <c r="F27" s="11"/>
      <c r="G27" s="11"/>
      <c r="H27" s="11"/>
      <c r="I27" s="2"/>
    </row>
    <row r="28" spans="1:9" ht="12.75" customHeight="1">
      <c r="A28" s="2"/>
      <c r="B28" s="135" t="s">
        <v>223</v>
      </c>
      <c r="C28" s="135"/>
      <c r="D28" s="135"/>
      <c r="E28" s="135"/>
      <c r="F28" s="135"/>
      <c r="G28" s="44"/>
      <c r="H28" s="44"/>
      <c r="I28" s="2"/>
    </row>
    <row r="29" spans="1:9" ht="12.75" customHeight="1">
      <c r="A29" s="2"/>
      <c r="B29" s="110" t="s">
        <v>61</v>
      </c>
      <c r="C29" s="110"/>
      <c r="D29" s="110"/>
      <c r="E29" s="110"/>
      <c r="F29" s="110"/>
      <c r="G29" s="110"/>
      <c r="H29" s="110" t="s">
        <v>212</v>
      </c>
      <c r="I29" s="2"/>
    </row>
    <row r="30" spans="1:9" ht="12.75">
      <c r="A30" s="2"/>
      <c r="B30" s="110"/>
      <c r="C30" s="110"/>
      <c r="D30" s="110"/>
      <c r="E30" s="110"/>
      <c r="F30" s="110"/>
      <c r="G30" s="110"/>
      <c r="H30" s="110"/>
      <c r="I30" s="2"/>
    </row>
    <row r="31" spans="1:9" ht="12.75">
      <c r="A31" s="2"/>
      <c r="B31" s="110">
        <v>0</v>
      </c>
      <c r="C31" s="110"/>
      <c r="D31" s="110"/>
      <c r="E31" s="110"/>
      <c r="F31" s="110"/>
      <c r="G31" s="110"/>
      <c r="H31" s="38">
        <v>1</v>
      </c>
      <c r="I31" s="2"/>
    </row>
    <row r="32" spans="1:9" ht="12.75" customHeight="1">
      <c r="A32" s="2"/>
      <c r="B32" s="103" t="s">
        <v>224</v>
      </c>
      <c r="C32" s="103"/>
      <c r="D32" s="103"/>
      <c r="E32" s="103"/>
      <c r="F32" s="103"/>
      <c r="G32" s="104" t="s">
        <v>64</v>
      </c>
      <c r="H32" s="117">
        <f>IF(AND(H34="",H38="",'Strona 7'!H7="",'Strona 7'!H27=""),"",SUM(H34,H38,'Strona 7'!H7,'Strona 7'!H27))</f>
        <v>35409102.58</v>
      </c>
      <c r="I32" s="2"/>
    </row>
    <row r="33" spans="1:9" ht="12.75">
      <c r="A33" s="2"/>
      <c r="B33" s="103"/>
      <c r="C33" s="103"/>
      <c r="D33" s="103"/>
      <c r="E33" s="103"/>
      <c r="F33" s="103"/>
      <c r="G33" s="104"/>
      <c r="H33" s="117"/>
      <c r="I33" s="2"/>
    </row>
    <row r="34" spans="1:9" ht="12.75" customHeight="1">
      <c r="A34" s="2"/>
      <c r="B34" s="103" t="s">
        <v>225</v>
      </c>
      <c r="C34" s="103"/>
      <c r="D34" s="103"/>
      <c r="E34" s="103"/>
      <c r="F34" s="103"/>
      <c r="G34" s="104" t="s">
        <v>67</v>
      </c>
      <c r="H34" s="116"/>
      <c r="I34" s="2"/>
    </row>
    <row r="35" spans="1:9" ht="12.75">
      <c r="A35" s="2"/>
      <c r="B35" s="103"/>
      <c r="C35" s="103"/>
      <c r="D35" s="103"/>
      <c r="E35" s="103"/>
      <c r="F35" s="103"/>
      <c r="G35" s="104"/>
      <c r="H35" s="116"/>
      <c r="I35" s="2"/>
    </row>
    <row r="36" spans="1:9" ht="12.75" customHeight="1">
      <c r="A36" s="2"/>
      <c r="B36" s="106" t="s">
        <v>226</v>
      </c>
      <c r="C36" s="106"/>
      <c r="D36" s="106"/>
      <c r="E36" s="106"/>
      <c r="F36" s="106"/>
      <c r="G36" s="104" t="s">
        <v>69</v>
      </c>
      <c r="H36" s="116"/>
      <c r="I36" s="2"/>
    </row>
    <row r="37" spans="1:9" ht="12.75">
      <c r="A37" s="2"/>
      <c r="B37" s="106"/>
      <c r="C37" s="106"/>
      <c r="D37" s="106"/>
      <c r="E37" s="106"/>
      <c r="F37" s="106"/>
      <c r="G37" s="104"/>
      <c r="H37" s="116"/>
      <c r="I37" s="2"/>
    </row>
    <row r="38" spans="1:9" ht="12.75" customHeight="1">
      <c r="A38" s="2"/>
      <c r="B38" s="113" t="s">
        <v>227</v>
      </c>
      <c r="C38" s="113"/>
      <c r="D38" s="113"/>
      <c r="E38" s="113"/>
      <c r="F38" s="113"/>
      <c r="G38" s="104" t="s">
        <v>71</v>
      </c>
      <c r="H38" s="117">
        <f>IF(AND(H40="",H42=""),"",SUM(H40,H42))</f>
        <v>9792875</v>
      </c>
      <c r="I38" s="2"/>
    </row>
    <row r="39" spans="1:9" ht="12.75">
      <c r="A39" s="2"/>
      <c r="B39" s="113"/>
      <c r="C39" s="113"/>
      <c r="D39" s="113"/>
      <c r="E39" s="113"/>
      <c r="F39" s="113"/>
      <c r="G39" s="104"/>
      <c r="H39" s="117"/>
      <c r="I39" s="2"/>
    </row>
    <row r="40" spans="1:9" ht="12.75" customHeight="1">
      <c r="A40" s="2"/>
      <c r="B40" s="110" t="s">
        <v>65</v>
      </c>
      <c r="C40" s="103" t="s">
        <v>228</v>
      </c>
      <c r="D40" s="103"/>
      <c r="E40" s="103"/>
      <c r="F40" s="103"/>
      <c r="G40" s="104" t="s">
        <v>73</v>
      </c>
      <c r="H40" s="116"/>
      <c r="I40" s="2"/>
    </row>
    <row r="41" spans="1:9" ht="12.75">
      <c r="A41" s="2"/>
      <c r="B41" s="110"/>
      <c r="C41" s="103"/>
      <c r="D41" s="103"/>
      <c r="E41" s="103"/>
      <c r="F41" s="103"/>
      <c r="G41" s="104"/>
      <c r="H41" s="116"/>
      <c r="I41" s="2"/>
    </row>
    <row r="42" spans="1:9" ht="12.75" customHeight="1">
      <c r="A42" s="2"/>
      <c r="B42" s="110"/>
      <c r="C42" s="103" t="s">
        <v>229</v>
      </c>
      <c r="D42" s="103"/>
      <c r="E42" s="103"/>
      <c r="F42" s="103"/>
      <c r="G42" s="104" t="s">
        <v>75</v>
      </c>
      <c r="H42" s="116">
        <v>9792875</v>
      </c>
      <c r="I42" s="2"/>
    </row>
    <row r="43" spans="1:9" ht="12.75">
      <c r="A43" s="2"/>
      <c r="B43" s="110"/>
      <c r="C43" s="103"/>
      <c r="D43" s="103"/>
      <c r="E43" s="103"/>
      <c r="F43" s="103"/>
      <c r="G43" s="104"/>
      <c r="H43" s="116"/>
      <c r="I43" s="2"/>
    </row>
    <row r="44" spans="1:9" ht="12.75" customHeight="1">
      <c r="A44" s="2"/>
      <c r="B44" s="110"/>
      <c r="C44" s="110" t="s">
        <v>186</v>
      </c>
      <c r="D44" s="103" t="s">
        <v>230</v>
      </c>
      <c r="E44" s="103"/>
      <c r="F44" s="103"/>
      <c r="G44" s="104" t="s">
        <v>77</v>
      </c>
      <c r="H44" s="116">
        <v>9792875</v>
      </c>
      <c r="I44" s="2"/>
    </row>
    <row r="45" spans="1:9" ht="12.75">
      <c r="A45" s="2"/>
      <c r="B45" s="110"/>
      <c r="C45" s="110"/>
      <c r="D45" s="103"/>
      <c r="E45" s="103"/>
      <c r="F45" s="103"/>
      <c r="G45" s="104"/>
      <c r="H45" s="116"/>
      <c r="I45" s="2"/>
    </row>
    <row r="46" spans="1:9" ht="12.75" customHeight="1">
      <c r="A46" s="2"/>
      <c r="B46" s="110"/>
      <c r="C46" s="110"/>
      <c r="D46" s="103" t="s">
        <v>231</v>
      </c>
      <c r="E46" s="103"/>
      <c r="F46" s="103"/>
      <c r="G46" s="104" t="s">
        <v>79</v>
      </c>
      <c r="H46" s="116"/>
      <c r="I46" s="2"/>
    </row>
    <row r="47" spans="1:9" ht="12.75">
      <c r="A47" s="2"/>
      <c r="B47" s="110"/>
      <c r="C47" s="110"/>
      <c r="D47" s="103"/>
      <c r="E47" s="103"/>
      <c r="F47" s="103"/>
      <c r="G47" s="104"/>
      <c r="H47" s="116"/>
      <c r="I47" s="2"/>
    </row>
    <row r="48" spans="1:9" ht="12.75">
      <c r="A48" s="2"/>
      <c r="B48" s="32"/>
      <c r="C48" s="32"/>
      <c r="D48" s="32"/>
      <c r="E48" s="32"/>
      <c r="F48" s="32"/>
      <c r="G48" s="32"/>
      <c r="H48" s="11"/>
      <c r="I48" s="2"/>
    </row>
    <row r="49" spans="1:9" ht="12.75">
      <c r="A49" s="2"/>
      <c r="B49" s="13"/>
      <c r="C49" s="13"/>
      <c r="D49" s="13"/>
      <c r="E49" s="13"/>
      <c r="F49" s="13"/>
      <c r="G49" s="13"/>
      <c r="H49" s="13"/>
      <c r="I49" s="2"/>
    </row>
    <row r="50" spans="1:9" ht="12.75">
      <c r="A50" s="2"/>
      <c r="B50" s="13"/>
      <c r="C50" s="13"/>
      <c r="D50" s="13"/>
      <c r="E50" s="13"/>
      <c r="F50" s="13"/>
      <c r="G50" s="13"/>
      <c r="H50" s="13"/>
      <c r="I50" s="2"/>
    </row>
    <row r="51" spans="1:9" ht="12.75">
      <c r="A51" s="2"/>
      <c r="B51" s="13"/>
      <c r="C51" s="13"/>
      <c r="D51" s="13"/>
      <c r="E51" s="13"/>
      <c r="F51" s="13"/>
      <c r="G51" s="13"/>
      <c r="H51" s="13"/>
      <c r="I51" s="2"/>
    </row>
    <row r="52" spans="1:9" ht="22.5" customHeight="1">
      <c r="A52" s="2"/>
      <c r="B52" s="13"/>
      <c r="C52" s="13"/>
      <c r="D52" s="13"/>
      <c r="E52" s="13"/>
      <c r="F52" s="13"/>
      <c r="G52" s="13"/>
      <c r="H52" s="13"/>
      <c r="I52" s="2"/>
    </row>
    <row r="53" spans="1:9" ht="22.5" customHeight="1">
      <c r="A53" s="2"/>
      <c r="B53" s="13"/>
      <c r="C53" s="13"/>
      <c r="D53" s="13"/>
      <c r="E53" s="13"/>
      <c r="F53" s="13"/>
      <c r="G53" s="13"/>
      <c r="H53" s="13"/>
      <c r="I53" s="2"/>
    </row>
    <row r="54" spans="1:9" ht="22.5" customHeight="1">
      <c r="A54" s="2"/>
      <c r="B54" s="13"/>
      <c r="C54" s="13"/>
      <c r="D54" s="13"/>
      <c r="E54" s="13"/>
      <c r="F54" s="13"/>
      <c r="G54" s="13"/>
      <c r="H54" s="13"/>
      <c r="I54" s="2"/>
    </row>
    <row r="55" spans="1:9" ht="17.25" customHeight="1">
      <c r="A55" s="2"/>
      <c r="B55" s="13"/>
      <c r="C55" s="13"/>
      <c r="D55" s="13"/>
      <c r="E55" s="13"/>
      <c r="F55" s="13"/>
      <c r="G55" s="13"/>
      <c r="H55" s="13"/>
      <c r="I55" s="2"/>
    </row>
    <row r="56" spans="1:9" ht="17.25" customHeight="1">
      <c r="A56" s="2"/>
      <c r="B56" s="13"/>
      <c r="C56" s="13"/>
      <c r="D56" s="13"/>
      <c r="E56" s="13"/>
      <c r="F56" s="13"/>
      <c r="G56" s="13"/>
      <c r="H56" s="13"/>
      <c r="I56" s="2"/>
    </row>
    <row r="57" spans="1:9" ht="21.75" customHeight="1">
      <c r="A57" s="2"/>
      <c r="B57" s="13"/>
      <c r="C57" s="13"/>
      <c r="D57" s="13"/>
      <c r="E57" s="13"/>
      <c r="F57" s="13"/>
      <c r="G57" s="13"/>
      <c r="H57" s="13"/>
      <c r="I57" s="2"/>
    </row>
    <row r="58" spans="1:9" ht="14.25" customHeight="1">
      <c r="A58" s="2"/>
      <c r="B58" s="13"/>
      <c r="C58" s="13"/>
      <c r="D58" s="13"/>
      <c r="E58" s="13"/>
      <c r="F58" s="13"/>
      <c r="G58" s="13"/>
      <c r="H58" s="13"/>
      <c r="I58" s="2"/>
    </row>
    <row r="59" spans="1:9" ht="12.75">
      <c r="A59" s="2"/>
      <c r="B59" s="13"/>
      <c r="C59" s="13"/>
      <c r="D59" s="13"/>
      <c r="E59" s="13"/>
      <c r="F59" s="13"/>
      <c r="G59" s="13"/>
      <c r="H59" s="13"/>
      <c r="I59" s="2"/>
    </row>
    <row r="60" spans="1:9" ht="12.75">
      <c r="A60" s="2"/>
      <c r="B60" s="35" t="s">
        <v>110</v>
      </c>
      <c r="C60" s="13"/>
      <c r="D60" s="13"/>
      <c r="E60" s="13"/>
      <c r="F60" s="13"/>
      <c r="G60" s="13"/>
      <c r="H60" s="13"/>
      <c r="I60" s="2"/>
    </row>
    <row r="61" spans="1:9" ht="10.5" customHeight="1">
      <c r="A61" s="2"/>
      <c r="B61" s="13"/>
      <c r="C61" s="13"/>
      <c r="D61" s="13"/>
      <c r="E61" s="13"/>
      <c r="F61" s="13"/>
      <c r="G61" s="13"/>
      <c r="H61" s="13"/>
      <c r="I61" s="2"/>
    </row>
    <row r="62" spans="2:8" ht="12.75">
      <c r="B62" s="49"/>
      <c r="C62" s="49"/>
      <c r="D62" s="49"/>
      <c r="E62" s="49"/>
      <c r="F62" s="49"/>
      <c r="G62" s="49"/>
      <c r="H62" s="49"/>
    </row>
    <row r="63" spans="2:8" ht="10.5" customHeight="1">
      <c r="B63" s="49"/>
      <c r="C63" s="49"/>
      <c r="D63" s="49"/>
      <c r="E63" s="49"/>
      <c r="F63" s="49"/>
      <c r="G63" s="49"/>
      <c r="H63" s="49"/>
    </row>
  </sheetData>
  <sheetProtection selectLockedCells="1" selectUnlockedCells="1"/>
  <mergeCells count="79">
    <mergeCell ref="H9:H10"/>
    <mergeCell ref="C11:C16"/>
    <mergeCell ref="D11:D12"/>
    <mergeCell ref="E11:E12"/>
    <mergeCell ref="F11:G12"/>
    <mergeCell ref="D15:D16"/>
    <mergeCell ref="E15:E16"/>
    <mergeCell ref="F15:G16"/>
    <mergeCell ref="H15:H16"/>
    <mergeCell ref="H11:H12"/>
    <mergeCell ref="B7:D8"/>
    <mergeCell ref="E7:E8"/>
    <mergeCell ref="F7:G8"/>
    <mergeCell ref="B9:B16"/>
    <mergeCell ref="C9:D10"/>
    <mergeCell ref="E9:E10"/>
    <mergeCell ref="F9:G10"/>
    <mergeCell ref="D13:D14"/>
    <mergeCell ref="E13:E14"/>
    <mergeCell ref="F13:G14"/>
    <mergeCell ref="H17:H18"/>
    <mergeCell ref="B17:D18"/>
    <mergeCell ref="E17:E18"/>
    <mergeCell ref="B3:E3"/>
    <mergeCell ref="B4:E5"/>
    <mergeCell ref="F4:G5"/>
    <mergeCell ref="H7:H8"/>
    <mergeCell ref="H4:H5"/>
    <mergeCell ref="B6:E6"/>
    <mergeCell ref="F6:G6"/>
    <mergeCell ref="H13:H14"/>
    <mergeCell ref="B21:D22"/>
    <mergeCell ref="E21:E22"/>
    <mergeCell ref="F21:G22"/>
    <mergeCell ref="H19:H20"/>
    <mergeCell ref="F17:G18"/>
    <mergeCell ref="F19:G20"/>
    <mergeCell ref="H21:H22"/>
    <mergeCell ref="B19:D20"/>
    <mergeCell ref="E19:E20"/>
    <mergeCell ref="B23:B26"/>
    <mergeCell ref="C23:D24"/>
    <mergeCell ref="E23:E24"/>
    <mergeCell ref="F23:G24"/>
    <mergeCell ref="H23:H24"/>
    <mergeCell ref="C25:D26"/>
    <mergeCell ref="E25:E26"/>
    <mergeCell ref="F25:G26"/>
    <mergeCell ref="H25:H26"/>
    <mergeCell ref="B28:F28"/>
    <mergeCell ref="B29:G30"/>
    <mergeCell ref="H29:H30"/>
    <mergeCell ref="B31:G31"/>
    <mergeCell ref="B32:F33"/>
    <mergeCell ref="G32:G33"/>
    <mergeCell ref="H32:H33"/>
    <mergeCell ref="B34:F35"/>
    <mergeCell ref="G34:G35"/>
    <mergeCell ref="H34:H35"/>
    <mergeCell ref="H44:H45"/>
    <mergeCell ref="D46:F47"/>
    <mergeCell ref="G46:G47"/>
    <mergeCell ref="H46:H47"/>
    <mergeCell ref="H36:H37"/>
    <mergeCell ref="B38:F39"/>
    <mergeCell ref="G38:G39"/>
    <mergeCell ref="H38:H39"/>
    <mergeCell ref="C44:C47"/>
    <mergeCell ref="D44:F45"/>
    <mergeCell ref="G44:G45"/>
    <mergeCell ref="B36:F37"/>
    <mergeCell ref="G36:G37"/>
    <mergeCell ref="B40:B47"/>
    <mergeCell ref="C40:F41"/>
    <mergeCell ref="G40:G41"/>
    <mergeCell ref="H40:H41"/>
    <mergeCell ref="C42:F43"/>
    <mergeCell ref="G42:G43"/>
    <mergeCell ref="H42:H43"/>
  </mergeCells>
  <printOptions horizontalCentered="1"/>
  <pageMargins left="0.19652777777777777" right="0.19652777777777777" top="0.1701388888888889" bottom="0.2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I63"/>
  <sheetViews>
    <sheetView showGridLines="0" showRowColHeaders="0" zoomScalePageLayoutView="0" workbookViewId="0" topLeftCell="A14">
      <selection activeCell="H21" sqref="H21:H22"/>
    </sheetView>
  </sheetViews>
  <sheetFormatPr defaultColWidth="9.00390625" defaultRowHeight="12.75"/>
  <cols>
    <col min="1" max="1" width="2.125" style="3" customWidth="1"/>
    <col min="2" max="3" width="6.00390625" style="3" customWidth="1"/>
    <col min="4" max="4" width="5.375" style="3" customWidth="1"/>
    <col min="5" max="5" width="17.375" style="3" customWidth="1"/>
    <col min="6" max="6" width="31.375" style="3" customWidth="1"/>
    <col min="7" max="7" width="4.125" style="3" customWidth="1"/>
    <col min="8" max="8" width="28.375" style="3" customWidth="1"/>
    <col min="9" max="9" width="2.125" style="3" customWidth="1"/>
    <col min="10" max="16384" width="9.125" style="3" customWidth="1"/>
  </cols>
  <sheetData>
    <row r="1" spans="1:9" ht="10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50" t="s">
        <v>232</v>
      </c>
      <c r="I2" s="2"/>
    </row>
    <row r="3" spans="1:9" ht="12.75" customHeight="1">
      <c r="A3" s="2"/>
      <c r="B3" s="135" t="s">
        <v>233</v>
      </c>
      <c r="C3" s="135"/>
      <c r="D3" s="135"/>
      <c r="E3" s="135"/>
      <c r="F3" s="135"/>
      <c r="G3" s="30"/>
      <c r="H3" s="30"/>
      <c r="I3" s="2"/>
    </row>
    <row r="4" spans="1:9" ht="12.75" customHeight="1">
      <c r="A4" s="2"/>
      <c r="B4" s="110" t="s">
        <v>61</v>
      </c>
      <c r="C4" s="110"/>
      <c r="D4" s="110"/>
      <c r="E4" s="110"/>
      <c r="F4" s="110"/>
      <c r="G4" s="110"/>
      <c r="H4" s="110" t="s">
        <v>212</v>
      </c>
      <c r="I4" s="2"/>
    </row>
    <row r="5" spans="1:9" ht="12.75">
      <c r="A5" s="2"/>
      <c r="B5" s="110"/>
      <c r="C5" s="110"/>
      <c r="D5" s="110"/>
      <c r="E5" s="110"/>
      <c r="F5" s="110"/>
      <c r="G5" s="110"/>
      <c r="H5" s="110"/>
      <c r="I5" s="2"/>
    </row>
    <row r="6" spans="1:9" ht="12.75" customHeight="1">
      <c r="A6" s="2"/>
      <c r="B6" s="110">
        <v>0</v>
      </c>
      <c r="C6" s="110"/>
      <c r="D6" s="110"/>
      <c r="E6" s="110"/>
      <c r="F6" s="110"/>
      <c r="G6" s="110"/>
      <c r="H6" s="38">
        <v>1</v>
      </c>
      <c r="I6" s="2"/>
    </row>
    <row r="7" spans="1:9" ht="12.75" customHeight="1">
      <c r="A7" s="2"/>
      <c r="B7" s="113" t="s">
        <v>234</v>
      </c>
      <c r="C7" s="113"/>
      <c r="D7" s="113"/>
      <c r="E7" s="113"/>
      <c r="F7" s="113"/>
      <c r="G7" s="104" t="s">
        <v>81</v>
      </c>
      <c r="H7" s="117">
        <f>SUM(H9+H13)</f>
        <v>25616227.58</v>
      </c>
      <c r="I7" s="2"/>
    </row>
    <row r="8" spans="1:9" ht="12.75">
      <c r="A8" s="2"/>
      <c r="B8" s="113"/>
      <c r="C8" s="113"/>
      <c r="D8" s="113"/>
      <c r="E8" s="113"/>
      <c r="F8" s="113"/>
      <c r="G8" s="104"/>
      <c r="H8" s="117"/>
      <c r="I8" s="2"/>
    </row>
    <row r="9" spans="1:9" ht="12.75" customHeight="1">
      <c r="A9" s="2"/>
      <c r="B9" s="110" t="s">
        <v>65</v>
      </c>
      <c r="C9" s="103" t="s">
        <v>228</v>
      </c>
      <c r="D9" s="103"/>
      <c r="E9" s="103"/>
      <c r="F9" s="103"/>
      <c r="G9" s="104" t="s">
        <v>83</v>
      </c>
      <c r="H9" s="116"/>
      <c r="I9" s="2"/>
    </row>
    <row r="10" spans="1:9" ht="12.75">
      <c r="A10" s="2"/>
      <c r="B10" s="110"/>
      <c r="C10" s="103"/>
      <c r="D10" s="103"/>
      <c r="E10" s="103"/>
      <c r="F10" s="103"/>
      <c r="G10" s="104"/>
      <c r="H10" s="116"/>
      <c r="I10" s="2"/>
    </row>
    <row r="11" spans="1:9" ht="12.75" customHeight="1">
      <c r="A11" s="2"/>
      <c r="B11" s="110"/>
      <c r="C11" s="106" t="s">
        <v>235</v>
      </c>
      <c r="D11" s="106"/>
      <c r="E11" s="106"/>
      <c r="F11" s="106"/>
      <c r="G11" s="104" t="s">
        <v>85</v>
      </c>
      <c r="H11" s="116"/>
      <c r="I11" s="2"/>
    </row>
    <row r="12" spans="1:9" ht="12.75">
      <c r="A12" s="2"/>
      <c r="B12" s="110"/>
      <c r="C12" s="106"/>
      <c r="D12" s="106"/>
      <c r="E12" s="106"/>
      <c r="F12" s="106"/>
      <c r="G12" s="104"/>
      <c r="H12" s="116"/>
      <c r="I12" s="2"/>
    </row>
    <row r="13" spans="1:9" ht="12.75" customHeight="1">
      <c r="A13" s="2"/>
      <c r="B13" s="110"/>
      <c r="C13" s="103" t="s">
        <v>229</v>
      </c>
      <c r="D13" s="103"/>
      <c r="E13" s="103"/>
      <c r="F13" s="103"/>
      <c r="G13" s="104" t="s">
        <v>87</v>
      </c>
      <c r="H13" s="116">
        <f>SUM(H15+H17+H19+H21+H23+H25)</f>
        <v>25616227.58</v>
      </c>
      <c r="I13" s="2"/>
    </row>
    <row r="14" spans="1:9" ht="12.75">
      <c r="A14" s="2"/>
      <c r="B14" s="110"/>
      <c r="C14" s="103"/>
      <c r="D14" s="103"/>
      <c r="E14" s="103"/>
      <c r="F14" s="103"/>
      <c r="G14" s="104"/>
      <c r="H14" s="116"/>
      <c r="I14" s="2"/>
    </row>
    <row r="15" spans="1:9" ht="12.75" customHeight="1">
      <c r="A15" s="2"/>
      <c r="B15" s="110"/>
      <c r="C15" s="110" t="s">
        <v>236</v>
      </c>
      <c r="D15" s="103" t="s">
        <v>237</v>
      </c>
      <c r="E15" s="103"/>
      <c r="F15" s="103"/>
      <c r="G15" s="104" t="s">
        <v>89</v>
      </c>
      <c r="H15" s="116">
        <v>2001932.36</v>
      </c>
      <c r="I15" s="2"/>
    </row>
    <row r="16" spans="1:9" ht="12.75">
      <c r="A16" s="2"/>
      <c r="B16" s="110"/>
      <c r="C16" s="110"/>
      <c r="D16" s="103"/>
      <c r="E16" s="103"/>
      <c r="F16" s="103"/>
      <c r="G16" s="104"/>
      <c r="H16" s="116"/>
      <c r="I16" s="2"/>
    </row>
    <row r="17" spans="1:9" ht="12.75" customHeight="1">
      <c r="A17" s="2"/>
      <c r="B17" s="110"/>
      <c r="C17" s="110"/>
      <c r="D17" s="103" t="s">
        <v>231</v>
      </c>
      <c r="E17" s="103"/>
      <c r="F17" s="103"/>
      <c r="G17" s="104" t="s">
        <v>91</v>
      </c>
      <c r="H17" s="116"/>
      <c r="I17" s="2"/>
    </row>
    <row r="18" spans="1:9" ht="12.75">
      <c r="A18" s="2"/>
      <c r="B18" s="110"/>
      <c r="C18" s="110"/>
      <c r="D18" s="103"/>
      <c r="E18" s="103"/>
      <c r="F18" s="103"/>
      <c r="G18" s="104"/>
      <c r="H18" s="116"/>
      <c r="I18" s="2"/>
    </row>
    <row r="19" spans="1:9" ht="12.75" customHeight="1">
      <c r="A19" s="2"/>
      <c r="B19" s="110"/>
      <c r="C19" s="110"/>
      <c r="D19" s="103" t="s">
        <v>238</v>
      </c>
      <c r="E19" s="103"/>
      <c r="F19" s="103"/>
      <c r="G19" s="104" t="s">
        <v>93</v>
      </c>
      <c r="H19" s="116">
        <v>13290401</v>
      </c>
      <c r="I19" s="2"/>
    </row>
    <row r="20" spans="1:9" ht="12.75">
      <c r="A20" s="2"/>
      <c r="B20" s="110"/>
      <c r="C20" s="110"/>
      <c r="D20" s="103"/>
      <c r="E20" s="103"/>
      <c r="F20" s="103"/>
      <c r="G20" s="104"/>
      <c r="H20" s="116"/>
      <c r="I20" s="2"/>
    </row>
    <row r="21" spans="1:9" ht="12.75" customHeight="1">
      <c r="A21" s="2"/>
      <c r="B21" s="110"/>
      <c r="C21" s="110"/>
      <c r="D21" s="103" t="s">
        <v>239</v>
      </c>
      <c r="E21" s="103"/>
      <c r="F21" s="103"/>
      <c r="G21" s="104" t="s">
        <v>95</v>
      </c>
      <c r="H21" s="116">
        <v>199508.68</v>
      </c>
      <c r="I21" s="2"/>
    </row>
    <row r="22" spans="1:9" ht="12.75">
      <c r="A22" s="2"/>
      <c r="B22" s="110"/>
      <c r="C22" s="110"/>
      <c r="D22" s="103"/>
      <c r="E22" s="103"/>
      <c r="F22" s="103"/>
      <c r="G22" s="104"/>
      <c r="H22" s="116"/>
      <c r="I22" s="2"/>
    </row>
    <row r="23" spans="1:9" ht="12.75" customHeight="1">
      <c r="A23" s="2"/>
      <c r="B23" s="110"/>
      <c r="C23" s="110"/>
      <c r="D23" s="103" t="s">
        <v>240</v>
      </c>
      <c r="E23" s="103"/>
      <c r="F23" s="103"/>
      <c r="G23" s="104" t="s">
        <v>97</v>
      </c>
      <c r="H23" s="116">
        <v>7434687.25</v>
      </c>
      <c r="I23" s="2"/>
    </row>
    <row r="24" spans="1:9" ht="12.75">
      <c r="A24" s="2"/>
      <c r="B24" s="110"/>
      <c r="C24" s="110"/>
      <c r="D24" s="103"/>
      <c r="E24" s="103"/>
      <c r="F24" s="103"/>
      <c r="G24" s="104"/>
      <c r="H24" s="116"/>
      <c r="I24" s="2"/>
    </row>
    <row r="25" spans="1:9" ht="12.75" customHeight="1">
      <c r="A25" s="2"/>
      <c r="B25" s="110"/>
      <c r="C25" s="110"/>
      <c r="D25" s="103" t="s">
        <v>241</v>
      </c>
      <c r="E25" s="103"/>
      <c r="F25" s="103"/>
      <c r="G25" s="104" t="s">
        <v>99</v>
      </c>
      <c r="H25" s="116">
        <v>2689698.29</v>
      </c>
      <c r="I25" s="2"/>
    </row>
    <row r="26" spans="1:9" ht="12.75">
      <c r="A26" s="2"/>
      <c r="B26" s="110"/>
      <c r="C26" s="110"/>
      <c r="D26" s="103"/>
      <c r="E26" s="103"/>
      <c r="F26" s="103"/>
      <c r="G26" s="104"/>
      <c r="H26" s="116"/>
      <c r="I26" s="2"/>
    </row>
    <row r="27" spans="1:9" ht="12.75" customHeight="1">
      <c r="A27" s="2"/>
      <c r="B27" s="113" t="s">
        <v>242</v>
      </c>
      <c r="C27" s="113"/>
      <c r="D27" s="113"/>
      <c r="E27" s="113"/>
      <c r="F27" s="113"/>
      <c r="G27" s="110">
        <v>19</v>
      </c>
      <c r="H27" s="116"/>
      <c r="I27" s="2"/>
    </row>
    <row r="28" spans="1:9" ht="12.75">
      <c r="A28" s="2"/>
      <c r="B28" s="113"/>
      <c r="C28" s="113"/>
      <c r="D28" s="113"/>
      <c r="E28" s="113"/>
      <c r="F28" s="113"/>
      <c r="G28" s="110"/>
      <c r="H28" s="116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>
      <c r="A31" s="2"/>
      <c r="B31" s="135" t="s">
        <v>243</v>
      </c>
      <c r="C31" s="135"/>
      <c r="D31" s="135"/>
      <c r="E31" s="135"/>
      <c r="F31" s="135"/>
      <c r="G31" s="30"/>
      <c r="H31" s="30"/>
      <c r="I31" s="2"/>
    </row>
    <row r="32" spans="1:9" ht="12.75" customHeight="1">
      <c r="A32" s="2"/>
      <c r="B32" s="110" t="s">
        <v>61</v>
      </c>
      <c r="C32" s="110"/>
      <c r="D32" s="110"/>
      <c r="E32" s="110"/>
      <c r="F32" s="110"/>
      <c r="G32" s="110"/>
      <c r="H32" s="110" t="s">
        <v>244</v>
      </c>
      <c r="I32" s="2"/>
    </row>
    <row r="33" spans="1:9" ht="12.75">
      <c r="A33" s="2"/>
      <c r="B33" s="110"/>
      <c r="C33" s="110"/>
      <c r="D33" s="110"/>
      <c r="E33" s="110"/>
      <c r="F33" s="110"/>
      <c r="G33" s="110"/>
      <c r="H33" s="110"/>
      <c r="I33" s="2"/>
    </row>
    <row r="34" spans="1:9" ht="12.75">
      <c r="A34" s="2"/>
      <c r="B34" s="110">
        <v>0</v>
      </c>
      <c r="C34" s="110"/>
      <c r="D34" s="110"/>
      <c r="E34" s="110"/>
      <c r="F34" s="110"/>
      <c r="G34" s="110"/>
      <c r="H34" s="38">
        <v>1</v>
      </c>
      <c r="I34" s="2"/>
    </row>
    <row r="35" spans="1:9" ht="12.75" customHeight="1">
      <c r="A35" s="2"/>
      <c r="B35" s="103" t="s">
        <v>245</v>
      </c>
      <c r="C35" s="103"/>
      <c r="D35" s="103"/>
      <c r="E35" s="103"/>
      <c r="F35" s="103"/>
      <c r="G35" s="104" t="s">
        <v>64</v>
      </c>
      <c r="H35" s="116">
        <v>426270</v>
      </c>
      <c r="I35" s="2"/>
    </row>
    <row r="36" spans="1:9" ht="12.75">
      <c r="A36" s="2"/>
      <c r="B36" s="103"/>
      <c r="C36" s="103"/>
      <c r="D36" s="103"/>
      <c r="E36" s="103"/>
      <c r="F36" s="103"/>
      <c r="G36" s="104"/>
      <c r="H36" s="116"/>
      <c r="I36" s="2"/>
    </row>
    <row r="37" spans="1:9" ht="12.75" customHeight="1">
      <c r="A37" s="2"/>
      <c r="B37" s="103" t="s">
        <v>246</v>
      </c>
      <c r="C37" s="103"/>
      <c r="D37" s="103"/>
      <c r="E37" s="103"/>
      <c r="F37" s="103"/>
      <c r="G37" s="104" t="s">
        <v>67</v>
      </c>
      <c r="H37" s="116"/>
      <c r="I37" s="2"/>
    </row>
    <row r="38" spans="1:9" ht="12.75">
      <c r="A38" s="2"/>
      <c r="B38" s="103"/>
      <c r="C38" s="103"/>
      <c r="D38" s="103"/>
      <c r="E38" s="103"/>
      <c r="F38" s="103"/>
      <c r="G38" s="104"/>
      <c r="H38" s="116"/>
      <c r="I38" s="2"/>
    </row>
    <row r="39" spans="1:9" ht="12.75" customHeight="1">
      <c r="A39" s="2"/>
      <c r="B39" s="103" t="s">
        <v>247</v>
      </c>
      <c r="C39" s="103"/>
      <c r="D39" s="103"/>
      <c r="E39" s="103"/>
      <c r="F39" s="103"/>
      <c r="G39" s="104" t="s">
        <v>69</v>
      </c>
      <c r="H39" s="116">
        <v>426270.46</v>
      </c>
      <c r="I39" s="2"/>
    </row>
    <row r="40" spans="1:9" ht="12.75">
      <c r="A40" s="2"/>
      <c r="B40" s="103"/>
      <c r="C40" s="103"/>
      <c r="D40" s="103"/>
      <c r="E40" s="103"/>
      <c r="F40" s="103"/>
      <c r="G40" s="104"/>
      <c r="H40" s="116"/>
      <c r="I40" s="2"/>
    </row>
    <row r="41" spans="1:9" ht="12.75" customHeight="1">
      <c r="A41" s="2"/>
      <c r="B41" s="103" t="s">
        <v>248</v>
      </c>
      <c r="C41" s="103"/>
      <c r="D41" s="103"/>
      <c r="E41" s="103"/>
      <c r="F41" s="103"/>
      <c r="G41" s="104" t="s">
        <v>71</v>
      </c>
      <c r="H41" s="116"/>
      <c r="I41" s="2"/>
    </row>
    <row r="42" spans="1:9" ht="12.75">
      <c r="A42" s="2"/>
      <c r="B42" s="103"/>
      <c r="C42" s="103"/>
      <c r="D42" s="103"/>
      <c r="E42" s="103"/>
      <c r="F42" s="103"/>
      <c r="G42" s="104"/>
      <c r="H42" s="116"/>
      <c r="I42" s="2"/>
    </row>
    <row r="43" spans="1:9" ht="12.75" customHeight="1">
      <c r="A43" s="2"/>
      <c r="B43" s="103" t="s">
        <v>249</v>
      </c>
      <c r="C43" s="103"/>
      <c r="D43" s="103"/>
      <c r="E43" s="103"/>
      <c r="F43" s="103"/>
      <c r="G43" s="104" t="s">
        <v>73</v>
      </c>
      <c r="H43" s="116"/>
      <c r="I43" s="2"/>
    </row>
    <row r="44" spans="1:9" ht="12.75">
      <c r="A44" s="2"/>
      <c r="B44" s="103"/>
      <c r="C44" s="103"/>
      <c r="D44" s="103"/>
      <c r="E44" s="103"/>
      <c r="F44" s="103"/>
      <c r="G44" s="104"/>
      <c r="H44" s="116"/>
      <c r="I44" s="2"/>
    </row>
    <row r="45" spans="1:9" ht="12.75" customHeight="1">
      <c r="A45" s="2"/>
      <c r="B45" s="110" t="s">
        <v>186</v>
      </c>
      <c r="C45" s="103" t="s">
        <v>250</v>
      </c>
      <c r="D45" s="103"/>
      <c r="E45" s="103"/>
      <c r="F45" s="103"/>
      <c r="G45" s="104" t="s">
        <v>75</v>
      </c>
      <c r="H45" s="116"/>
      <c r="I45" s="2"/>
    </row>
    <row r="46" spans="1:9" ht="12.75">
      <c r="A46" s="2"/>
      <c r="B46" s="110"/>
      <c r="C46" s="103"/>
      <c r="D46" s="103"/>
      <c r="E46" s="103"/>
      <c r="F46" s="103"/>
      <c r="G46" s="104"/>
      <c r="H46" s="116"/>
      <c r="I46" s="2"/>
    </row>
    <row r="47" spans="1:9" ht="12.75" customHeight="1">
      <c r="A47" s="2"/>
      <c r="B47" s="110"/>
      <c r="C47" s="103" t="s">
        <v>251</v>
      </c>
      <c r="D47" s="103"/>
      <c r="E47" s="103"/>
      <c r="F47" s="103"/>
      <c r="G47" s="104" t="s">
        <v>77</v>
      </c>
      <c r="H47" s="116"/>
      <c r="I47" s="2"/>
    </row>
    <row r="48" spans="1:9" ht="12.75">
      <c r="A48" s="2"/>
      <c r="B48" s="110"/>
      <c r="C48" s="103"/>
      <c r="D48" s="103"/>
      <c r="E48" s="103"/>
      <c r="F48" s="103"/>
      <c r="G48" s="104"/>
      <c r="H48" s="116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30"/>
      <c r="C50" s="30"/>
      <c r="D50" s="30"/>
      <c r="E50" s="30"/>
      <c r="F50" s="30"/>
      <c r="G50" s="30"/>
      <c r="H50" s="30"/>
      <c r="I50" s="2"/>
    </row>
    <row r="51" spans="1:9" ht="12.75" customHeight="1">
      <c r="A51" s="2"/>
      <c r="B51" s="137" t="s">
        <v>252</v>
      </c>
      <c r="C51" s="137"/>
      <c r="D51" s="137"/>
      <c r="E51" s="137"/>
      <c r="F51" s="137"/>
      <c r="G51" s="137"/>
      <c r="H51" s="137"/>
      <c r="I51" s="2"/>
    </row>
    <row r="52" spans="1:9" ht="12.75">
      <c r="A52" s="2"/>
      <c r="B52" s="137"/>
      <c r="C52" s="137"/>
      <c r="D52" s="137"/>
      <c r="E52" s="137"/>
      <c r="F52" s="137"/>
      <c r="G52" s="137"/>
      <c r="H52" s="137"/>
      <c r="I52" s="2"/>
    </row>
    <row r="53" spans="1:9" ht="12.75" customHeight="1">
      <c r="A53" s="2"/>
      <c r="B53" s="138" t="s">
        <v>253</v>
      </c>
      <c r="C53" s="138"/>
      <c r="D53" s="138"/>
      <c r="E53" s="138"/>
      <c r="F53" s="138" t="s">
        <v>254</v>
      </c>
      <c r="G53" s="138"/>
      <c r="H53" s="138"/>
      <c r="I53" s="2"/>
    </row>
    <row r="54" spans="1:9" ht="12.75" customHeight="1">
      <c r="A54" s="2"/>
      <c r="B54" s="138" t="s">
        <v>255</v>
      </c>
      <c r="C54" s="138"/>
      <c r="D54" s="138"/>
      <c r="E54" s="138" t="s">
        <v>256</v>
      </c>
      <c r="F54" s="138" t="s">
        <v>255</v>
      </c>
      <c r="G54" s="138" t="s">
        <v>256</v>
      </c>
      <c r="H54" s="138"/>
      <c r="I54" s="2"/>
    </row>
    <row r="55" spans="1:9" ht="12.75">
      <c r="A55" s="2"/>
      <c r="B55" s="138"/>
      <c r="C55" s="138"/>
      <c r="D55" s="138"/>
      <c r="E55" s="138"/>
      <c r="F55" s="138"/>
      <c r="G55" s="138"/>
      <c r="H55" s="138"/>
      <c r="I55" s="2"/>
    </row>
    <row r="56" spans="1:9" ht="12.75">
      <c r="A56" s="2"/>
      <c r="B56" s="110">
        <v>1</v>
      </c>
      <c r="C56" s="110"/>
      <c r="D56" s="110"/>
      <c r="E56" s="38">
        <v>2</v>
      </c>
      <c r="F56" s="38">
        <v>3</v>
      </c>
      <c r="G56" s="110">
        <v>4</v>
      </c>
      <c r="H56" s="110"/>
      <c r="I56" s="2"/>
    </row>
    <row r="57" spans="1:9" ht="12.75">
      <c r="A57" s="2"/>
      <c r="B57" s="136">
        <v>2</v>
      </c>
      <c r="C57" s="136"/>
      <c r="D57" s="136"/>
      <c r="E57" s="136">
        <v>1</v>
      </c>
      <c r="F57" s="136">
        <v>6878227</v>
      </c>
      <c r="G57" s="136">
        <v>4240000</v>
      </c>
      <c r="H57" s="136"/>
      <c r="I57" s="2"/>
    </row>
    <row r="58" spans="1:9" ht="12.75">
      <c r="A58" s="2"/>
      <c r="B58" s="136"/>
      <c r="C58" s="136"/>
      <c r="D58" s="136"/>
      <c r="E58" s="136"/>
      <c r="F58" s="136"/>
      <c r="G58" s="136"/>
      <c r="H58" s="136"/>
      <c r="I58" s="2"/>
    </row>
    <row r="59" spans="1:9" ht="13.5">
      <c r="A59" s="2"/>
      <c r="B59" s="51" t="s">
        <v>257</v>
      </c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35" t="s">
        <v>110</v>
      </c>
      <c r="C62" s="2"/>
      <c r="D62" s="2"/>
      <c r="E62" s="2"/>
      <c r="F62" s="2"/>
      <c r="G62" s="2"/>
      <c r="H62" s="2"/>
      <c r="I62" s="2"/>
    </row>
    <row r="63" spans="1:9" ht="10.5" customHeight="1">
      <c r="A63" s="2"/>
      <c r="B63" s="2"/>
      <c r="C63" s="2"/>
      <c r="D63" s="2"/>
      <c r="E63" s="2"/>
      <c r="F63" s="2"/>
      <c r="G63" s="2"/>
      <c r="H63" s="2"/>
      <c r="I63" s="2"/>
    </row>
  </sheetData>
  <sheetProtection selectLockedCells="1" selectUnlockedCells="1"/>
  <mergeCells count="78">
    <mergeCell ref="B7:F8"/>
    <mergeCell ref="G7:G8"/>
    <mergeCell ref="H7:H8"/>
    <mergeCell ref="B3:F3"/>
    <mergeCell ref="B4:G5"/>
    <mergeCell ref="H4:H5"/>
    <mergeCell ref="B6:G6"/>
    <mergeCell ref="H15:H16"/>
    <mergeCell ref="D17:F18"/>
    <mergeCell ref="G17:G18"/>
    <mergeCell ref="D21:F22"/>
    <mergeCell ref="D19:F20"/>
    <mergeCell ref="G19:G20"/>
    <mergeCell ref="H19:H20"/>
    <mergeCell ref="C11:F12"/>
    <mergeCell ref="G11:G12"/>
    <mergeCell ref="H11:H12"/>
    <mergeCell ref="H17:H18"/>
    <mergeCell ref="C13:F14"/>
    <mergeCell ref="G13:G14"/>
    <mergeCell ref="H13:H14"/>
    <mergeCell ref="C15:C26"/>
    <mergeCell ref="D15:F16"/>
    <mergeCell ref="G15:G16"/>
    <mergeCell ref="D23:F24"/>
    <mergeCell ref="G23:G24"/>
    <mergeCell ref="H23:H24"/>
    <mergeCell ref="G21:G22"/>
    <mergeCell ref="H21:H22"/>
    <mergeCell ref="D25:F26"/>
    <mergeCell ref="G25:G26"/>
    <mergeCell ref="H25:H26"/>
    <mergeCell ref="B27:F28"/>
    <mergeCell ref="G27:G28"/>
    <mergeCell ref="H27:H28"/>
    <mergeCell ref="B9:B26"/>
    <mergeCell ref="C9:F10"/>
    <mergeCell ref="G9:G10"/>
    <mergeCell ref="H9:H10"/>
    <mergeCell ref="B31:F31"/>
    <mergeCell ref="B32:G33"/>
    <mergeCell ref="H32:H33"/>
    <mergeCell ref="B34:G34"/>
    <mergeCell ref="B35:F36"/>
    <mergeCell ref="G35:G36"/>
    <mergeCell ref="H35:H36"/>
    <mergeCell ref="B37:F38"/>
    <mergeCell ref="G37:G38"/>
    <mergeCell ref="H37:H38"/>
    <mergeCell ref="B39:F40"/>
    <mergeCell ref="G39:G40"/>
    <mergeCell ref="H39:H40"/>
    <mergeCell ref="B41:F42"/>
    <mergeCell ref="G41:G42"/>
    <mergeCell ref="H41:H42"/>
    <mergeCell ref="B43:F44"/>
    <mergeCell ref="G43:G44"/>
    <mergeCell ref="H43:H44"/>
    <mergeCell ref="B45:B48"/>
    <mergeCell ref="C45:F46"/>
    <mergeCell ref="G45:G46"/>
    <mergeCell ref="H45:H46"/>
    <mergeCell ref="C47:F48"/>
    <mergeCell ref="G47:G48"/>
    <mergeCell ref="H47:H48"/>
    <mergeCell ref="B51:H52"/>
    <mergeCell ref="B53:E53"/>
    <mergeCell ref="F53:H53"/>
    <mergeCell ref="B54:D55"/>
    <mergeCell ref="E54:E55"/>
    <mergeCell ref="F54:F55"/>
    <mergeCell ref="G54:H55"/>
    <mergeCell ref="B56:D56"/>
    <mergeCell ref="G56:H56"/>
    <mergeCell ref="B57:D58"/>
    <mergeCell ref="E57:E58"/>
    <mergeCell ref="F57:F58"/>
    <mergeCell ref="G57:H58"/>
  </mergeCells>
  <printOptions horizontalCentered="1"/>
  <pageMargins left="0.19652777777777777" right="0.19652777777777777" top="0.22013888888888888" bottom="0.393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J64"/>
  <sheetViews>
    <sheetView showGridLines="0" showRowColHeaders="0" zoomScalePageLayoutView="0" workbookViewId="0" topLeftCell="A41">
      <selection activeCell="F29" sqref="F29:F30"/>
    </sheetView>
  </sheetViews>
  <sheetFormatPr defaultColWidth="9.00390625" defaultRowHeight="12.75"/>
  <cols>
    <col min="1" max="1" width="2.125" style="3" customWidth="1"/>
    <col min="2" max="3" width="2.875" style="3" customWidth="1"/>
    <col min="4" max="4" width="22.375" style="3" customWidth="1"/>
    <col min="5" max="5" width="4.125" style="3" customWidth="1"/>
    <col min="6" max="6" width="22.125" style="3" customWidth="1"/>
    <col min="7" max="7" width="22.00390625" style="3" customWidth="1"/>
    <col min="8" max="8" width="20.00390625" style="3" customWidth="1"/>
    <col min="9" max="9" width="2.875" style="3" customWidth="1"/>
    <col min="10" max="10" width="2.125" style="3" customWidth="1"/>
    <col min="11" max="16384" width="9.125" style="3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0.75" customHeight="1">
      <c r="A2" s="52"/>
      <c r="B2" s="5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53"/>
      <c r="C3" s="135" t="s">
        <v>258</v>
      </c>
      <c r="D3" s="135"/>
      <c r="E3" s="135"/>
      <c r="F3" s="135"/>
      <c r="G3" s="135"/>
      <c r="H3" s="54" t="s">
        <v>259</v>
      </c>
      <c r="I3" s="54"/>
      <c r="J3" s="2"/>
    </row>
    <row r="4" spans="1:10" ht="12.75" customHeight="1">
      <c r="A4" s="2"/>
      <c r="B4" s="53"/>
      <c r="C4" s="169" t="s">
        <v>260</v>
      </c>
      <c r="D4" s="169"/>
      <c r="E4" s="169"/>
      <c r="F4" s="169"/>
      <c r="G4" s="169"/>
      <c r="H4" s="30"/>
      <c r="I4" s="30"/>
      <c r="J4" s="2"/>
    </row>
    <row r="5" spans="1:10" ht="12.75" customHeight="1">
      <c r="A5" s="2"/>
      <c r="B5" s="110" t="s">
        <v>61</v>
      </c>
      <c r="C5" s="110"/>
      <c r="D5" s="110"/>
      <c r="E5" s="110"/>
      <c r="F5" s="128" t="s">
        <v>261</v>
      </c>
      <c r="G5" s="128"/>
      <c r="H5" s="128"/>
      <c r="I5" s="128"/>
      <c r="J5" s="2"/>
    </row>
    <row r="6" spans="1:10" ht="12.75" customHeight="1">
      <c r="A6" s="2"/>
      <c r="B6" s="110"/>
      <c r="C6" s="110"/>
      <c r="D6" s="110"/>
      <c r="E6" s="110"/>
      <c r="F6" s="170" t="s">
        <v>262</v>
      </c>
      <c r="G6" s="170"/>
      <c r="H6" s="110" t="s">
        <v>263</v>
      </c>
      <c r="I6" s="110"/>
      <c r="J6" s="2"/>
    </row>
    <row r="7" spans="1:10" ht="14.25" customHeight="1">
      <c r="A7" s="2"/>
      <c r="B7" s="110"/>
      <c r="C7" s="110"/>
      <c r="D7" s="110"/>
      <c r="E7" s="110"/>
      <c r="F7" s="170"/>
      <c r="G7" s="170"/>
      <c r="H7" s="110"/>
      <c r="I7" s="110"/>
      <c r="J7" s="2"/>
    </row>
    <row r="8" spans="1:10" ht="13.5">
      <c r="A8" s="2"/>
      <c r="B8" s="110"/>
      <c r="C8" s="110"/>
      <c r="D8" s="110"/>
      <c r="E8" s="110"/>
      <c r="F8" s="37" t="s">
        <v>255</v>
      </c>
      <c r="G8" s="37" t="s">
        <v>264</v>
      </c>
      <c r="H8" s="110"/>
      <c r="I8" s="110"/>
      <c r="J8" s="2"/>
    </row>
    <row r="9" spans="1:10" ht="11.25" customHeight="1">
      <c r="A9" s="2"/>
      <c r="B9" s="110">
        <v>0</v>
      </c>
      <c r="C9" s="110"/>
      <c r="D9" s="110"/>
      <c r="E9" s="110"/>
      <c r="F9" s="38">
        <v>1</v>
      </c>
      <c r="G9" s="38">
        <v>2</v>
      </c>
      <c r="H9" s="128">
        <v>3</v>
      </c>
      <c r="I9" s="128"/>
      <c r="J9" s="2"/>
    </row>
    <row r="10" spans="1:10" ht="11.25" customHeight="1">
      <c r="A10" s="2"/>
      <c r="B10" s="73" t="s">
        <v>265</v>
      </c>
      <c r="C10" s="73"/>
      <c r="D10" s="73"/>
      <c r="E10" s="104" t="s">
        <v>64</v>
      </c>
      <c r="F10" s="126">
        <f>F12+F16+F23+F27+F31+F35</f>
        <v>7341004.84</v>
      </c>
      <c r="G10" s="126">
        <f>IF(AND(G23="",G25="",G27="",G31="",G35=""),"",SUM(G23,G25,G27,G31,G35))</f>
      </c>
      <c r="H10" s="126">
        <f>IF(AND(H12="",H16="",H23="",H25="",H27=""),"",SUM(H12,H16,H23,H25,H27))</f>
      </c>
      <c r="I10" s="126"/>
      <c r="J10" s="2"/>
    </row>
    <row r="11" spans="1:10" ht="11.25" customHeight="1">
      <c r="A11" s="2"/>
      <c r="B11" s="73"/>
      <c r="C11" s="73"/>
      <c r="D11" s="73"/>
      <c r="E11" s="104"/>
      <c r="F11" s="126"/>
      <c r="G11" s="126"/>
      <c r="H11" s="126"/>
      <c r="I11" s="126"/>
      <c r="J11" s="2"/>
    </row>
    <row r="12" spans="1:10" ht="15" customHeight="1">
      <c r="A12" s="2"/>
      <c r="B12" s="168" t="s">
        <v>186</v>
      </c>
      <c r="C12" s="73" t="s">
        <v>266</v>
      </c>
      <c r="D12" s="73"/>
      <c r="E12" s="104" t="s">
        <v>67</v>
      </c>
      <c r="F12" s="140"/>
      <c r="G12" s="165"/>
      <c r="H12" s="140"/>
      <c r="I12" s="140"/>
      <c r="J12" s="2"/>
    </row>
    <row r="13" spans="1:10" ht="3.75" customHeight="1">
      <c r="A13" s="2"/>
      <c r="B13" s="168"/>
      <c r="C13" s="73"/>
      <c r="D13" s="73"/>
      <c r="E13" s="104"/>
      <c r="F13" s="140"/>
      <c r="G13" s="165"/>
      <c r="H13" s="140"/>
      <c r="I13" s="140"/>
      <c r="J13" s="2"/>
    </row>
    <row r="14" spans="1:10" ht="12.75" customHeight="1">
      <c r="A14" s="2"/>
      <c r="B14" s="168"/>
      <c r="C14" s="164" t="s">
        <v>267</v>
      </c>
      <c r="D14" s="164"/>
      <c r="E14" s="104" t="s">
        <v>69</v>
      </c>
      <c r="F14" s="166"/>
      <c r="G14" s="55"/>
      <c r="H14" s="140"/>
      <c r="I14" s="140"/>
      <c r="J14" s="2"/>
    </row>
    <row r="15" spans="1:10" ht="10.5" customHeight="1">
      <c r="A15" s="2"/>
      <c r="B15" s="168"/>
      <c r="C15" s="164"/>
      <c r="D15" s="164"/>
      <c r="E15" s="104"/>
      <c r="F15" s="166"/>
      <c r="G15" s="55"/>
      <c r="H15" s="140"/>
      <c r="I15" s="140"/>
      <c r="J15" s="2"/>
    </row>
    <row r="16" spans="1:10" ht="10.5" customHeight="1">
      <c r="A16" s="2"/>
      <c r="B16" s="168"/>
      <c r="C16" s="73" t="s">
        <v>268</v>
      </c>
      <c r="D16" s="73"/>
      <c r="E16" s="104" t="s">
        <v>71</v>
      </c>
      <c r="F16" s="140">
        <v>4425194</v>
      </c>
      <c r="G16" s="56"/>
      <c r="H16" s="140"/>
      <c r="I16" s="140"/>
      <c r="J16" s="2"/>
    </row>
    <row r="17" spans="1:10" ht="23.25" customHeight="1">
      <c r="A17" s="2"/>
      <c r="B17" s="168"/>
      <c r="C17" s="73"/>
      <c r="D17" s="73"/>
      <c r="E17" s="104"/>
      <c r="F17" s="140"/>
      <c r="G17" s="56"/>
      <c r="H17" s="140"/>
      <c r="I17" s="140"/>
      <c r="J17" s="2"/>
    </row>
    <row r="18" spans="1:10" ht="11.25" customHeight="1">
      <c r="A18" s="2"/>
      <c r="B18" s="168"/>
      <c r="C18" s="167" t="s">
        <v>186</v>
      </c>
      <c r="D18" s="73" t="s">
        <v>269</v>
      </c>
      <c r="E18" s="104" t="s">
        <v>73</v>
      </c>
      <c r="F18" s="166"/>
      <c r="G18" s="55"/>
      <c r="H18" s="140"/>
      <c r="I18" s="140"/>
      <c r="J18" s="2"/>
    </row>
    <row r="19" spans="1:10" ht="9.75" customHeight="1">
      <c r="A19" s="2"/>
      <c r="B19" s="168"/>
      <c r="C19" s="167"/>
      <c r="D19" s="73"/>
      <c r="E19" s="104"/>
      <c r="F19" s="166"/>
      <c r="G19" s="55"/>
      <c r="H19" s="140"/>
      <c r="I19" s="140"/>
      <c r="J19" s="2"/>
    </row>
    <row r="20" spans="1:10" ht="12" customHeight="1">
      <c r="A20" s="2"/>
      <c r="B20" s="168"/>
      <c r="C20" s="167"/>
      <c r="D20" s="73"/>
      <c r="E20" s="104"/>
      <c r="F20" s="166"/>
      <c r="G20" s="55"/>
      <c r="H20" s="140"/>
      <c r="I20" s="140"/>
      <c r="J20" s="2"/>
    </row>
    <row r="21" spans="1:10" ht="10.5" customHeight="1">
      <c r="A21" s="2"/>
      <c r="B21" s="168"/>
      <c r="C21" s="167"/>
      <c r="D21" s="73" t="s">
        <v>270</v>
      </c>
      <c r="E21" s="104" t="s">
        <v>75</v>
      </c>
      <c r="F21" s="140"/>
      <c r="G21" s="56"/>
      <c r="H21" s="140"/>
      <c r="I21" s="140"/>
      <c r="J21" s="2"/>
    </row>
    <row r="22" spans="1:10" ht="9.75" customHeight="1">
      <c r="A22" s="2"/>
      <c r="B22" s="168"/>
      <c r="C22" s="167"/>
      <c r="D22" s="73"/>
      <c r="E22" s="104"/>
      <c r="F22" s="140"/>
      <c r="G22" s="56"/>
      <c r="H22" s="140"/>
      <c r="I22" s="140"/>
      <c r="J22" s="2"/>
    </row>
    <row r="23" spans="1:10" ht="12.75" customHeight="1">
      <c r="A23" s="2"/>
      <c r="B23" s="168"/>
      <c r="C23" s="73" t="s">
        <v>271</v>
      </c>
      <c r="D23" s="73"/>
      <c r="E23" s="104" t="s">
        <v>77</v>
      </c>
      <c r="F23" s="140">
        <v>2262893</v>
      </c>
      <c r="G23" s="140"/>
      <c r="H23" s="140"/>
      <c r="I23" s="140"/>
      <c r="J23" s="2"/>
    </row>
    <row r="24" spans="1:10" ht="10.5" customHeight="1">
      <c r="A24" s="2"/>
      <c r="B24" s="168"/>
      <c r="C24" s="73"/>
      <c r="D24" s="73"/>
      <c r="E24" s="104"/>
      <c r="F24" s="140"/>
      <c r="G24" s="140"/>
      <c r="H24" s="140"/>
      <c r="I24" s="140"/>
      <c r="J24" s="2"/>
    </row>
    <row r="25" spans="1:10" ht="12.75" customHeight="1">
      <c r="A25" s="2"/>
      <c r="B25" s="168"/>
      <c r="C25" s="73" t="s">
        <v>272</v>
      </c>
      <c r="D25" s="73"/>
      <c r="E25" s="104" t="s">
        <v>79</v>
      </c>
      <c r="F25" s="140"/>
      <c r="G25" s="140"/>
      <c r="H25" s="140"/>
      <c r="I25" s="140"/>
      <c r="J25" s="2"/>
    </row>
    <row r="26" spans="1:10" ht="9.75" customHeight="1">
      <c r="A26" s="2"/>
      <c r="B26" s="168"/>
      <c r="C26" s="73"/>
      <c r="D26" s="73"/>
      <c r="E26" s="104"/>
      <c r="F26" s="140"/>
      <c r="G26" s="140"/>
      <c r="H26" s="140"/>
      <c r="I26" s="140"/>
      <c r="J26" s="2"/>
    </row>
    <row r="27" spans="1:10" ht="12.75" customHeight="1">
      <c r="A27" s="2"/>
      <c r="B27" s="168"/>
      <c r="C27" s="73" t="s">
        <v>273</v>
      </c>
      <c r="D27" s="73"/>
      <c r="E27" s="104" t="s">
        <v>81</v>
      </c>
      <c r="F27" s="140">
        <v>652917.84</v>
      </c>
      <c r="G27" s="140"/>
      <c r="H27" s="140"/>
      <c r="I27" s="140"/>
      <c r="J27" s="2"/>
    </row>
    <row r="28" spans="1:10" ht="10.5" customHeight="1">
      <c r="A28" s="2"/>
      <c r="B28" s="168"/>
      <c r="C28" s="73"/>
      <c r="D28" s="73"/>
      <c r="E28" s="104"/>
      <c r="F28" s="140"/>
      <c r="G28" s="140"/>
      <c r="H28" s="140"/>
      <c r="I28" s="140"/>
      <c r="J28" s="2"/>
    </row>
    <row r="29" spans="1:10" ht="9" customHeight="1">
      <c r="A29" s="2"/>
      <c r="B29" s="168"/>
      <c r="C29" s="164" t="s">
        <v>274</v>
      </c>
      <c r="D29" s="164"/>
      <c r="E29" s="104" t="s">
        <v>83</v>
      </c>
      <c r="F29" s="140"/>
      <c r="G29" s="140"/>
      <c r="H29" s="140"/>
      <c r="I29" s="140"/>
      <c r="J29" s="2"/>
    </row>
    <row r="30" spans="1:10" ht="25.5" customHeight="1">
      <c r="A30" s="2"/>
      <c r="B30" s="168"/>
      <c r="C30" s="164"/>
      <c r="D30" s="164"/>
      <c r="E30" s="104"/>
      <c r="F30" s="140"/>
      <c r="G30" s="140"/>
      <c r="H30" s="140"/>
      <c r="I30" s="140"/>
      <c r="J30" s="2"/>
    </row>
    <row r="31" spans="1:10" ht="16.5" customHeight="1">
      <c r="A31" s="2"/>
      <c r="B31" s="73" t="s">
        <v>275</v>
      </c>
      <c r="C31" s="73"/>
      <c r="D31" s="73"/>
      <c r="E31" s="104" t="s">
        <v>85</v>
      </c>
      <c r="F31" s="140"/>
      <c r="G31" s="162"/>
      <c r="H31" s="163" t="s">
        <v>276</v>
      </c>
      <c r="I31" s="163"/>
      <c r="J31" s="2"/>
    </row>
    <row r="32" spans="1:10" ht="14.25" customHeight="1">
      <c r="A32" s="2"/>
      <c r="B32" s="73"/>
      <c r="C32" s="73"/>
      <c r="D32" s="73"/>
      <c r="E32" s="104"/>
      <c r="F32" s="140"/>
      <c r="G32" s="162"/>
      <c r="H32" s="163"/>
      <c r="I32" s="163"/>
      <c r="J32" s="2"/>
    </row>
    <row r="33" spans="1:10" ht="14.25" customHeight="1">
      <c r="A33" s="2"/>
      <c r="B33" s="73"/>
      <c r="C33" s="73"/>
      <c r="D33" s="73"/>
      <c r="E33" s="104"/>
      <c r="F33" s="140"/>
      <c r="G33" s="162"/>
      <c r="H33" s="163"/>
      <c r="I33" s="163"/>
      <c r="J33" s="2"/>
    </row>
    <row r="34" spans="1:10" ht="22.5" customHeight="1">
      <c r="A34" s="2"/>
      <c r="B34" s="73"/>
      <c r="C34" s="73"/>
      <c r="D34" s="73"/>
      <c r="E34" s="104"/>
      <c r="F34" s="140"/>
      <c r="G34" s="162"/>
      <c r="H34" s="163"/>
      <c r="I34" s="163"/>
      <c r="J34" s="2"/>
    </row>
    <row r="35" spans="1:10" ht="12.75" customHeight="1">
      <c r="A35" s="2"/>
      <c r="B35" s="73" t="s">
        <v>277</v>
      </c>
      <c r="C35" s="73"/>
      <c r="D35" s="73"/>
      <c r="E35" s="104" t="s">
        <v>87</v>
      </c>
      <c r="F35" s="140"/>
      <c r="G35" s="140"/>
      <c r="H35" s="163"/>
      <c r="I35" s="163"/>
      <c r="J35" s="2"/>
    </row>
    <row r="36" spans="1:10" ht="12.75">
      <c r="A36" s="2"/>
      <c r="B36" s="73"/>
      <c r="C36" s="73"/>
      <c r="D36" s="73"/>
      <c r="E36" s="104"/>
      <c r="F36" s="140"/>
      <c r="G36" s="140"/>
      <c r="H36" s="163"/>
      <c r="I36" s="163"/>
      <c r="J36" s="2"/>
    </row>
    <row r="37" spans="1:10" ht="19.5" customHeight="1">
      <c r="A37" s="2"/>
      <c r="B37" s="73"/>
      <c r="C37" s="73"/>
      <c r="D37" s="73"/>
      <c r="E37" s="104"/>
      <c r="F37" s="140"/>
      <c r="G37" s="140"/>
      <c r="H37" s="163"/>
      <c r="I37" s="163"/>
      <c r="J37" s="2"/>
    </row>
    <row r="38" spans="1:10" ht="12.75" customHeight="1">
      <c r="A38" s="2"/>
      <c r="B38" s="155" t="s">
        <v>278</v>
      </c>
      <c r="C38" s="155"/>
      <c r="D38" s="155"/>
      <c r="E38" s="156">
        <v>13</v>
      </c>
      <c r="F38" s="140"/>
      <c r="G38" s="57"/>
      <c r="H38" s="57"/>
      <c r="I38" s="57"/>
      <c r="J38" s="2"/>
    </row>
    <row r="39" spans="1:10" ht="10.5" customHeight="1">
      <c r="A39" s="2"/>
      <c r="B39" s="155"/>
      <c r="C39" s="155"/>
      <c r="D39" s="155"/>
      <c r="E39" s="156"/>
      <c r="F39" s="140"/>
      <c r="G39" s="158" t="s">
        <v>279</v>
      </c>
      <c r="H39" s="158"/>
      <c r="I39" s="158"/>
      <c r="J39" s="2"/>
    </row>
    <row r="40" spans="1:10" ht="12" customHeight="1">
      <c r="A40" s="2"/>
      <c r="B40" s="147" t="s">
        <v>280</v>
      </c>
      <c r="C40" s="147"/>
      <c r="D40" s="147"/>
      <c r="E40" s="148" t="s">
        <v>91</v>
      </c>
      <c r="F40" s="140">
        <v>970470</v>
      </c>
      <c r="G40" s="158"/>
      <c r="H40" s="158"/>
      <c r="I40" s="158"/>
      <c r="J40" s="2"/>
    </row>
    <row r="41" spans="1:10" ht="12" customHeight="1">
      <c r="A41" s="2"/>
      <c r="B41" s="147"/>
      <c r="C41" s="147"/>
      <c r="D41" s="147"/>
      <c r="E41" s="148"/>
      <c r="F41" s="140"/>
      <c r="G41" s="58" t="s">
        <v>281</v>
      </c>
      <c r="H41" s="159" t="s">
        <v>282</v>
      </c>
      <c r="I41" s="159"/>
      <c r="J41" s="2"/>
    </row>
    <row r="42" spans="1:10" ht="18" customHeight="1">
      <c r="A42" s="2"/>
      <c r="B42" s="149" t="s">
        <v>186</v>
      </c>
      <c r="C42" s="73" t="s">
        <v>283</v>
      </c>
      <c r="D42" s="73"/>
      <c r="E42" s="104" t="s">
        <v>93</v>
      </c>
      <c r="F42" s="140">
        <v>970470</v>
      </c>
      <c r="G42" s="157" t="s">
        <v>284</v>
      </c>
      <c r="H42" s="157" t="s">
        <v>285</v>
      </c>
      <c r="I42" s="157"/>
      <c r="J42" s="2"/>
    </row>
    <row r="43" spans="1:10" ht="16.5" customHeight="1">
      <c r="A43" s="2"/>
      <c r="B43" s="149"/>
      <c r="C43" s="73"/>
      <c r="D43" s="73"/>
      <c r="E43" s="104"/>
      <c r="F43" s="140"/>
      <c r="G43" s="157"/>
      <c r="H43" s="157"/>
      <c r="I43" s="157"/>
      <c r="J43" s="2"/>
    </row>
    <row r="44" spans="1:10" ht="12.75" customHeight="1">
      <c r="A44" s="2"/>
      <c r="B44" s="149"/>
      <c r="C44" s="149" t="s">
        <v>186</v>
      </c>
      <c r="D44" s="73" t="s">
        <v>286</v>
      </c>
      <c r="E44" s="104" t="s">
        <v>95</v>
      </c>
      <c r="F44" s="140">
        <v>970470</v>
      </c>
      <c r="G44" s="157"/>
      <c r="H44" s="157"/>
      <c r="I44" s="157"/>
      <c r="J44" s="2"/>
    </row>
    <row r="45" spans="1:10" ht="9" customHeight="1">
      <c r="A45" s="2"/>
      <c r="B45" s="149"/>
      <c r="C45" s="149"/>
      <c r="D45" s="73"/>
      <c r="E45" s="104"/>
      <c r="F45" s="140"/>
      <c r="G45" s="157"/>
      <c r="H45" s="157"/>
      <c r="I45" s="157"/>
      <c r="J45" s="2"/>
    </row>
    <row r="46" spans="1:10" ht="12.75" customHeight="1">
      <c r="A46" s="2"/>
      <c r="B46" s="149"/>
      <c r="C46" s="149"/>
      <c r="D46" s="73" t="s">
        <v>287</v>
      </c>
      <c r="E46" s="104" t="s">
        <v>97</v>
      </c>
      <c r="F46" s="140"/>
      <c r="G46" s="59">
        <v>1</v>
      </c>
      <c r="H46" s="160">
        <v>2</v>
      </c>
      <c r="I46" s="160"/>
      <c r="J46" s="2"/>
    </row>
    <row r="47" spans="1:10" ht="13.5" customHeight="1">
      <c r="A47" s="2"/>
      <c r="B47" s="149"/>
      <c r="C47" s="149"/>
      <c r="D47" s="73"/>
      <c r="E47" s="104"/>
      <c r="F47" s="140"/>
      <c r="G47" s="60" t="s">
        <v>288</v>
      </c>
      <c r="H47" s="61" t="s">
        <v>288</v>
      </c>
      <c r="I47" s="62"/>
      <c r="J47" s="2"/>
    </row>
    <row r="48" spans="1:10" ht="14.25" customHeight="1">
      <c r="A48" s="2"/>
      <c r="B48" s="149"/>
      <c r="C48" s="149"/>
      <c r="D48" s="73"/>
      <c r="E48" s="104"/>
      <c r="F48" s="140"/>
      <c r="G48" s="150"/>
      <c r="H48" s="151"/>
      <c r="I48" s="152">
        <v>1</v>
      </c>
      <c r="J48" s="2"/>
    </row>
    <row r="49" spans="1:10" ht="15" customHeight="1">
      <c r="A49" s="2"/>
      <c r="B49" s="149"/>
      <c r="C49" s="149"/>
      <c r="D49" s="73"/>
      <c r="E49" s="104"/>
      <c r="F49" s="140"/>
      <c r="G49" s="150"/>
      <c r="H49" s="151"/>
      <c r="I49" s="152"/>
      <c r="J49" s="2"/>
    </row>
    <row r="50" spans="1:10" ht="12" customHeight="1">
      <c r="A50" s="2"/>
      <c r="B50" s="149"/>
      <c r="C50" s="149"/>
      <c r="D50" s="161" t="s">
        <v>289</v>
      </c>
      <c r="E50" s="104" t="s">
        <v>99</v>
      </c>
      <c r="F50" s="140"/>
      <c r="G50" s="146" t="s">
        <v>290</v>
      </c>
      <c r="H50" s="146" t="s">
        <v>290</v>
      </c>
      <c r="I50" s="63"/>
      <c r="J50" s="2"/>
    </row>
    <row r="51" spans="1:10" ht="12" customHeight="1">
      <c r="A51" s="2"/>
      <c r="B51" s="149"/>
      <c r="C51" s="149"/>
      <c r="D51" s="161"/>
      <c r="E51" s="104"/>
      <c r="F51" s="140"/>
      <c r="G51" s="146"/>
      <c r="H51" s="146"/>
      <c r="I51" s="64"/>
      <c r="J51" s="2"/>
    </row>
    <row r="52" spans="1:10" ht="18" customHeight="1">
      <c r="A52" s="2"/>
      <c r="B52" s="149"/>
      <c r="C52" s="73" t="s">
        <v>291</v>
      </c>
      <c r="D52" s="73"/>
      <c r="E52" s="104" t="s">
        <v>292</v>
      </c>
      <c r="F52" s="140"/>
      <c r="G52" s="150"/>
      <c r="H52" s="151"/>
      <c r="I52" s="152">
        <v>2</v>
      </c>
      <c r="J52" s="2"/>
    </row>
    <row r="53" spans="1:10" ht="16.5" customHeight="1">
      <c r="A53" s="2"/>
      <c r="B53" s="149"/>
      <c r="C53" s="73"/>
      <c r="D53" s="73"/>
      <c r="E53" s="104"/>
      <c r="F53" s="140"/>
      <c r="G53" s="150"/>
      <c r="H53" s="151"/>
      <c r="I53" s="152"/>
      <c r="J53" s="2"/>
    </row>
    <row r="54" spans="1:10" ht="12.75" customHeight="1">
      <c r="A54" s="2"/>
      <c r="B54" s="149"/>
      <c r="C54" s="73" t="s">
        <v>293</v>
      </c>
      <c r="D54" s="73"/>
      <c r="E54" s="104" t="s">
        <v>103</v>
      </c>
      <c r="F54" s="140"/>
      <c r="G54" s="153" t="s">
        <v>294</v>
      </c>
      <c r="H54" s="154" t="s">
        <v>294</v>
      </c>
      <c r="I54" s="65"/>
      <c r="J54" s="2"/>
    </row>
    <row r="55" spans="1:10" ht="10.5" customHeight="1">
      <c r="A55" s="2"/>
      <c r="B55" s="149"/>
      <c r="C55" s="73"/>
      <c r="D55" s="73"/>
      <c r="E55" s="104"/>
      <c r="F55" s="140"/>
      <c r="G55" s="153"/>
      <c r="H55" s="154"/>
      <c r="I55" s="66"/>
      <c r="J55" s="2"/>
    </row>
    <row r="56" spans="1:10" ht="12.75" customHeight="1">
      <c r="A56" s="2"/>
      <c r="B56" s="149"/>
      <c r="C56" s="73" t="s">
        <v>295</v>
      </c>
      <c r="D56" s="73"/>
      <c r="E56" s="104" t="s">
        <v>105</v>
      </c>
      <c r="F56" s="140"/>
      <c r="G56" s="141"/>
      <c r="H56" s="141"/>
      <c r="I56" s="142">
        <v>3</v>
      </c>
      <c r="J56" s="2"/>
    </row>
    <row r="57" spans="1:10" ht="11.25" customHeight="1">
      <c r="A57" s="2"/>
      <c r="B57" s="149"/>
      <c r="C57" s="73"/>
      <c r="D57" s="73"/>
      <c r="E57" s="104"/>
      <c r="F57" s="140"/>
      <c r="G57" s="141"/>
      <c r="H57" s="141"/>
      <c r="I57" s="142"/>
      <c r="J57" s="2"/>
    </row>
    <row r="58" spans="1:10" ht="11.25" customHeight="1">
      <c r="A58" s="2"/>
      <c r="B58" s="149"/>
      <c r="C58" s="144" t="s">
        <v>296</v>
      </c>
      <c r="D58" s="144"/>
      <c r="E58" s="145" t="s">
        <v>107</v>
      </c>
      <c r="F58" s="140"/>
      <c r="G58" s="141"/>
      <c r="H58" s="141"/>
      <c r="I58" s="142"/>
      <c r="J58" s="2"/>
    </row>
    <row r="59" spans="1:10" ht="11.25" customHeight="1">
      <c r="A59" s="2"/>
      <c r="B59" s="149"/>
      <c r="C59" s="144"/>
      <c r="D59" s="144"/>
      <c r="E59" s="145"/>
      <c r="F59" s="140"/>
      <c r="G59" s="146" t="s">
        <v>290</v>
      </c>
      <c r="H59" s="143" t="s">
        <v>290</v>
      </c>
      <c r="I59" s="67"/>
      <c r="J59" s="2"/>
    </row>
    <row r="60" spans="1:10" ht="13.5" customHeight="1">
      <c r="A60" s="2"/>
      <c r="B60" s="147" t="s">
        <v>297</v>
      </c>
      <c r="C60" s="147"/>
      <c r="D60" s="147"/>
      <c r="E60" s="148" t="s">
        <v>109</v>
      </c>
      <c r="F60" s="140"/>
      <c r="G60" s="146"/>
      <c r="H60" s="143"/>
      <c r="I60" s="68"/>
      <c r="J60" s="2"/>
    </row>
    <row r="61" spans="1:10" ht="12" customHeight="1">
      <c r="A61" s="2"/>
      <c r="B61" s="147"/>
      <c r="C61" s="147"/>
      <c r="D61" s="147"/>
      <c r="E61" s="148"/>
      <c r="F61" s="140"/>
      <c r="G61" s="141"/>
      <c r="H61" s="141"/>
      <c r="I61" s="142">
        <v>4</v>
      </c>
      <c r="J61" s="2"/>
    </row>
    <row r="62" spans="1:10" ht="15" customHeight="1">
      <c r="A62" s="2"/>
      <c r="B62" s="147"/>
      <c r="C62" s="147"/>
      <c r="D62" s="147"/>
      <c r="E62" s="148"/>
      <c r="F62" s="140"/>
      <c r="G62" s="141"/>
      <c r="H62" s="141"/>
      <c r="I62" s="142"/>
      <c r="J62" s="2"/>
    </row>
    <row r="63" spans="1:10" ht="12.75">
      <c r="A63" s="2"/>
      <c r="B63" s="139"/>
      <c r="C63" s="139"/>
      <c r="D63" s="139"/>
      <c r="E63" s="139"/>
      <c r="F63" s="139"/>
      <c r="G63" s="139"/>
      <c r="H63" s="139"/>
      <c r="I63" s="69"/>
      <c r="J63" s="2"/>
    </row>
    <row r="64" spans="1:10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sheetProtection selectLockedCells="1" selectUnlockedCells="1"/>
  <mergeCells count="124">
    <mergeCell ref="E10:E11"/>
    <mergeCell ref="F10:F11"/>
    <mergeCell ref="G10:G11"/>
    <mergeCell ref="H10:I11"/>
    <mergeCell ref="F27:F28"/>
    <mergeCell ref="C3:G3"/>
    <mergeCell ref="C4:G4"/>
    <mergeCell ref="B5:E8"/>
    <mergeCell ref="F5:I5"/>
    <mergeCell ref="F6:G7"/>
    <mergeCell ref="H6:I8"/>
    <mergeCell ref="B9:E9"/>
    <mergeCell ref="H9:I9"/>
    <mergeCell ref="B10:D11"/>
    <mergeCell ref="B12:B30"/>
    <mergeCell ref="C12:D13"/>
    <mergeCell ref="E12:E13"/>
    <mergeCell ref="F12:F13"/>
    <mergeCell ref="C16:D17"/>
    <mergeCell ref="E16:E17"/>
    <mergeCell ref="F16:F17"/>
    <mergeCell ref="C23:D24"/>
    <mergeCell ref="E23:E24"/>
    <mergeCell ref="F23:F24"/>
    <mergeCell ref="C18:C22"/>
    <mergeCell ref="D18:D20"/>
    <mergeCell ref="E18:E20"/>
    <mergeCell ref="F18:F20"/>
    <mergeCell ref="D21:D22"/>
    <mergeCell ref="E21:E22"/>
    <mergeCell ref="F21:F22"/>
    <mergeCell ref="C14:D15"/>
    <mergeCell ref="E14:E15"/>
    <mergeCell ref="F14:F15"/>
    <mergeCell ref="H14:I15"/>
    <mergeCell ref="H29:I30"/>
    <mergeCell ref="H21:I22"/>
    <mergeCell ref="G12:G13"/>
    <mergeCell ref="H12:I13"/>
    <mergeCell ref="H25:I26"/>
    <mergeCell ref="H16:I17"/>
    <mergeCell ref="H18:I20"/>
    <mergeCell ref="G27:G28"/>
    <mergeCell ref="G23:G24"/>
    <mergeCell ref="H23:I24"/>
    <mergeCell ref="C29:D30"/>
    <mergeCell ref="E29:E30"/>
    <mergeCell ref="F29:F30"/>
    <mergeCell ref="G29:G30"/>
    <mergeCell ref="C25:D26"/>
    <mergeCell ref="E25:E26"/>
    <mergeCell ref="F25:F26"/>
    <mergeCell ref="G25:G26"/>
    <mergeCell ref="H27:I28"/>
    <mergeCell ref="C27:D28"/>
    <mergeCell ref="E27:E28"/>
    <mergeCell ref="H31:I37"/>
    <mergeCell ref="B35:D37"/>
    <mergeCell ref="E35:E37"/>
    <mergeCell ref="F35:F37"/>
    <mergeCell ref="G35:G37"/>
    <mergeCell ref="B31:D34"/>
    <mergeCell ref="E31:E34"/>
    <mergeCell ref="F31:F34"/>
    <mergeCell ref="G31:G34"/>
    <mergeCell ref="H48:H49"/>
    <mergeCell ref="I48:I49"/>
    <mergeCell ref="G48:G49"/>
    <mergeCell ref="D50:D51"/>
    <mergeCell ref="E50:E51"/>
    <mergeCell ref="F50:F51"/>
    <mergeCell ref="G50:G51"/>
    <mergeCell ref="H50:H51"/>
    <mergeCell ref="H42:I45"/>
    <mergeCell ref="C44:C51"/>
    <mergeCell ref="D44:D45"/>
    <mergeCell ref="E44:E45"/>
    <mergeCell ref="F44:F45"/>
    <mergeCell ref="D46:D49"/>
    <mergeCell ref="E46:E49"/>
    <mergeCell ref="F46:F49"/>
    <mergeCell ref="H46:I46"/>
    <mergeCell ref="B38:D39"/>
    <mergeCell ref="E38:E39"/>
    <mergeCell ref="F38:F39"/>
    <mergeCell ref="G42:G45"/>
    <mergeCell ref="G39:I40"/>
    <mergeCell ref="B40:D41"/>
    <mergeCell ref="E40:E41"/>
    <mergeCell ref="F40:F41"/>
    <mergeCell ref="H41:I41"/>
    <mergeCell ref="F52:F53"/>
    <mergeCell ref="C56:D57"/>
    <mergeCell ref="E56:E57"/>
    <mergeCell ref="F56:F57"/>
    <mergeCell ref="G52:G53"/>
    <mergeCell ref="H52:H53"/>
    <mergeCell ref="I52:I53"/>
    <mergeCell ref="C54:D55"/>
    <mergeCell ref="E54:E55"/>
    <mergeCell ref="F54:F55"/>
    <mergeCell ref="G54:G55"/>
    <mergeCell ref="H54:H55"/>
    <mergeCell ref="C52:D53"/>
    <mergeCell ref="E52:E53"/>
    <mergeCell ref="C58:D59"/>
    <mergeCell ref="E58:E59"/>
    <mergeCell ref="F58:F59"/>
    <mergeCell ref="G59:G60"/>
    <mergeCell ref="B60:D62"/>
    <mergeCell ref="E60:E62"/>
    <mergeCell ref="B42:B59"/>
    <mergeCell ref="C42:D43"/>
    <mergeCell ref="E42:E43"/>
    <mergeCell ref="F42:F43"/>
    <mergeCell ref="I61:I62"/>
    <mergeCell ref="G56:G58"/>
    <mergeCell ref="H56:H58"/>
    <mergeCell ref="I56:I58"/>
    <mergeCell ref="H59:H60"/>
    <mergeCell ref="B63:H63"/>
    <mergeCell ref="F60:F62"/>
    <mergeCell ref="G61:G62"/>
    <mergeCell ref="H61:H62"/>
  </mergeCell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IZydek</dc:creator>
  <cp:keywords/>
  <dc:description/>
  <cp:lastModifiedBy>IZydek</cp:lastModifiedBy>
  <cp:lastPrinted>2015-11-20T12:28:32Z</cp:lastPrinted>
  <dcterms:created xsi:type="dcterms:W3CDTF">2014-02-20T12:52:07Z</dcterms:created>
  <dcterms:modified xsi:type="dcterms:W3CDTF">2015-11-20T12:31:25Z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